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917e202a855fb2c/Escritorio/"/>
    </mc:Choice>
  </mc:AlternateContent>
  <xr:revisionPtr revIDLastSave="638" documentId="13_ncr:1_{0CEA73BA-EC28-4473-98FA-95FCA07D7429}" xr6:coauthVersionLast="47" xr6:coauthVersionMax="47" xr10:uidLastSave="{FF827D8E-61CE-41E7-8891-9E617C2E7822}"/>
  <bookViews>
    <workbookView xWindow="-108" yWindow="-108" windowWidth="23256" windowHeight="12456" xr2:uid="{00000000-000D-0000-FFFF-FFFF00000000}"/>
  </bookViews>
  <sheets>
    <sheet name="RESUMEN" sheetId="4" r:id="rId1"/>
    <sheet name="ANTIOQUIA" sheetId="1" r:id="rId2"/>
    <sheet name="URABÀ" sheetId="10" r:id="rId3"/>
  </sheets>
  <definedNames>
    <definedName name="_xlnm._FilterDatabase" localSheetId="1" hidden="1">ANTIOQUIA!$A$26:$L$27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4" l="1"/>
  <c r="E41" i="4"/>
  <c r="E40" i="4"/>
  <c r="D42" i="4"/>
  <c r="D41" i="4"/>
  <c r="D40" i="4"/>
  <c r="C30" i="4"/>
  <c r="C31" i="4"/>
  <c r="C32" i="4"/>
  <c r="C33" i="4"/>
  <c r="C29" i="4"/>
  <c r="B30" i="4"/>
  <c r="B31" i="4"/>
  <c r="B32" i="4"/>
  <c r="B33" i="4"/>
  <c r="B29" i="4"/>
  <c r="E34" i="4"/>
  <c r="D34" i="4"/>
  <c r="E30" i="4"/>
  <c r="E31" i="4"/>
  <c r="E32" i="4"/>
  <c r="E33" i="4"/>
  <c r="E29" i="4"/>
  <c r="D30" i="4"/>
  <c r="D31" i="4"/>
  <c r="D32" i="4"/>
  <c r="D33" i="4"/>
  <c r="D29" i="4"/>
  <c r="C19" i="4"/>
  <c r="C20" i="4"/>
  <c r="C21" i="4"/>
  <c r="C22" i="4"/>
  <c r="C18" i="4"/>
  <c r="B19" i="4"/>
  <c r="B20" i="4"/>
  <c r="B21" i="4"/>
  <c r="B22" i="4"/>
  <c r="B18" i="4"/>
  <c r="E23" i="4"/>
  <c r="D23" i="4"/>
  <c r="C8" i="4"/>
  <c r="C9" i="4"/>
  <c r="C10" i="4"/>
  <c r="C11" i="4"/>
  <c r="C7" i="4"/>
  <c r="B8" i="4"/>
  <c r="B9" i="4"/>
  <c r="B10" i="4"/>
  <c r="B11" i="4"/>
  <c r="B7" i="4"/>
  <c r="E12" i="4"/>
  <c r="D12" i="4"/>
  <c r="G30" i="4"/>
  <c r="G31" i="4"/>
  <c r="G32" i="4"/>
  <c r="G33" i="4"/>
  <c r="G29" i="4"/>
  <c r="F30" i="4"/>
  <c r="F31" i="4"/>
  <c r="F32" i="4"/>
  <c r="F33" i="4"/>
  <c r="F29" i="4"/>
  <c r="G23" i="4"/>
  <c r="G41" i="4" s="1"/>
  <c r="D52" i="4" s="1"/>
  <c r="F23" i="4"/>
  <c r="F41" i="4" s="1"/>
  <c r="G12" i="4"/>
  <c r="G40" i="4" s="1"/>
  <c r="D51" i="4" s="1"/>
  <c r="F12" i="4"/>
  <c r="F40" i="4" s="1"/>
  <c r="I30" i="4"/>
  <c r="I31" i="4"/>
  <c r="I32" i="4"/>
  <c r="I33" i="4"/>
  <c r="I29" i="4"/>
  <c r="H30" i="4"/>
  <c r="H31" i="4"/>
  <c r="H32" i="4"/>
  <c r="H33" i="4"/>
  <c r="H29" i="4"/>
  <c r="I23" i="4"/>
  <c r="I41" i="4" s="1"/>
  <c r="H23" i="4"/>
  <c r="H41" i="4" s="1"/>
  <c r="I12" i="4"/>
  <c r="I40" i="4" s="1"/>
  <c r="H12" i="4"/>
  <c r="H40" i="4" s="1"/>
  <c r="K30" i="4"/>
  <c r="K31" i="4"/>
  <c r="K32" i="4"/>
  <c r="K33" i="4"/>
  <c r="K29" i="4"/>
  <c r="J30" i="4"/>
  <c r="J31" i="4"/>
  <c r="J32" i="4"/>
  <c r="J33" i="4"/>
  <c r="J29" i="4"/>
  <c r="J23" i="4"/>
  <c r="J41" i="4" s="1"/>
  <c r="K23" i="4"/>
  <c r="K41" i="4" s="1"/>
  <c r="K12" i="4"/>
  <c r="K40" i="4" s="1"/>
  <c r="J12" i="4"/>
  <c r="J40" i="4" s="1"/>
  <c r="M30" i="4"/>
  <c r="M31" i="4"/>
  <c r="M32" i="4"/>
  <c r="M33" i="4"/>
  <c r="M29" i="4"/>
  <c r="L30" i="4"/>
  <c r="L31" i="4"/>
  <c r="L32" i="4"/>
  <c r="L33" i="4"/>
  <c r="L29" i="4"/>
  <c r="M23" i="4"/>
  <c r="M41" i="4" s="1"/>
  <c r="L23" i="4"/>
  <c r="L41" i="4" s="1"/>
  <c r="M12" i="4"/>
  <c r="M40" i="4" s="1"/>
  <c r="L12" i="4"/>
  <c r="L40" i="4" s="1"/>
  <c r="O30" i="4"/>
  <c r="O31" i="4"/>
  <c r="O32" i="4"/>
  <c r="O33" i="4"/>
  <c r="O29" i="4"/>
  <c r="Q29" i="4"/>
  <c r="N30" i="4"/>
  <c r="N31" i="4"/>
  <c r="N32" i="4"/>
  <c r="N33" i="4"/>
  <c r="N29" i="4"/>
  <c r="O12" i="4"/>
  <c r="O40" i="4" s="1"/>
  <c r="N12" i="4"/>
  <c r="N40" i="4" s="1"/>
  <c r="O23" i="4"/>
  <c r="O41" i="4" s="1"/>
  <c r="N23" i="4"/>
  <c r="N41" i="4" s="1"/>
  <c r="Q30" i="4"/>
  <c r="Q31" i="4"/>
  <c r="Q32" i="4"/>
  <c r="Q33" i="4"/>
  <c r="P30" i="4"/>
  <c r="P31" i="4"/>
  <c r="P32" i="4"/>
  <c r="P33" i="4"/>
  <c r="P29" i="4"/>
  <c r="Q23" i="4"/>
  <c r="Q41" i="4" s="1"/>
  <c r="P23" i="4"/>
  <c r="P41" i="4" s="1"/>
  <c r="Q12" i="4"/>
  <c r="Q40" i="4" s="1"/>
  <c r="P12" i="4"/>
  <c r="P40" i="4" s="1"/>
  <c r="G34" i="4" l="1"/>
  <c r="G42" i="4" s="1"/>
  <c r="F34" i="4"/>
  <c r="F42" i="4" s="1"/>
  <c r="D59" i="4"/>
  <c r="E51" i="4"/>
  <c r="D58" i="4"/>
  <c r="D53" i="4"/>
  <c r="F51" i="4"/>
  <c r="H34" i="4"/>
  <c r="H42" i="4" s="1"/>
  <c r="D60" i="4" s="1"/>
  <c r="J34" i="4"/>
  <c r="J42" i="4" s="1"/>
  <c r="K34" i="4"/>
  <c r="K42" i="4" s="1"/>
  <c r="E52" i="4"/>
  <c r="E53" i="4" s="1"/>
  <c r="I34" i="4"/>
  <c r="I42" i="4" s="1"/>
  <c r="E59" i="4"/>
  <c r="E58" i="4"/>
  <c r="M34" i="4"/>
  <c r="M42" i="4" s="1"/>
  <c r="L34" i="4"/>
  <c r="L42" i="4" s="1"/>
  <c r="F59" i="4"/>
  <c r="F52" i="4"/>
  <c r="N34" i="4"/>
  <c r="N42" i="4" s="1"/>
  <c r="O34" i="4"/>
  <c r="O42" i="4" s="1"/>
  <c r="F58" i="4"/>
  <c r="P34" i="4"/>
  <c r="P42" i="4" s="1"/>
  <c r="Q34" i="4"/>
  <c r="Q42" i="4" s="1"/>
  <c r="S30" i="4"/>
  <c r="S31" i="4"/>
  <c r="S32" i="4"/>
  <c r="S33" i="4"/>
  <c r="S29" i="4"/>
  <c r="R30" i="4"/>
  <c r="R31" i="4"/>
  <c r="R32" i="4"/>
  <c r="R33" i="4"/>
  <c r="R29" i="4"/>
  <c r="S23" i="4"/>
  <c r="S41" i="4" s="1"/>
  <c r="R23" i="4"/>
  <c r="R41" i="4" s="1"/>
  <c r="S12" i="4"/>
  <c r="S40" i="4" s="1"/>
  <c r="R12" i="4"/>
  <c r="R40" i="4" s="1"/>
  <c r="U30" i="4"/>
  <c r="U31" i="4"/>
  <c r="U32" i="4"/>
  <c r="U33" i="4"/>
  <c r="U29" i="4"/>
  <c r="T30" i="4"/>
  <c r="T31" i="4"/>
  <c r="T32" i="4"/>
  <c r="T33" i="4"/>
  <c r="T29" i="4"/>
  <c r="U23" i="4"/>
  <c r="U41" i="4" s="1"/>
  <c r="T23" i="4"/>
  <c r="T41" i="4" s="1"/>
  <c r="U12" i="4"/>
  <c r="U40" i="4" s="1"/>
  <c r="T12" i="4"/>
  <c r="T40" i="4" s="1"/>
  <c r="W30" i="4"/>
  <c r="W31" i="4"/>
  <c r="W32" i="4"/>
  <c r="W33" i="4"/>
  <c r="W29" i="4"/>
  <c r="V30" i="4"/>
  <c r="V31" i="4"/>
  <c r="V32" i="4"/>
  <c r="V33" i="4"/>
  <c r="V29" i="4"/>
  <c r="W23" i="4"/>
  <c r="W41" i="4" s="1"/>
  <c r="V23" i="4"/>
  <c r="V41" i="4" s="1"/>
  <c r="W12" i="4"/>
  <c r="W40" i="4" s="1"/>
  <c r="V12" i="4"/>
  <c r="V40" i="4" s="1"/>
  <c r="Z30" i="4"/>
  <c r="Z31" i="4"/>
  <c r="Z32" i="4"/>
  <c r="Z33" i="4"/>
  <c r="Z29" i="4"/>
  <c r="Y30" i="4"/>
  <c r="Y31" i="4"/>
  <c r="Y32" i="4"/>
  <c r="Y33" i="4"/>
  <c r="Y29" i="4"/>
  <c r="X30" i="4"/>
  <c r="X31" i="4"/>
  <c r="X32" i="4"/>
  <c r="X33" i="4"/>
  <c r="X29" i="4"/>
  <c r="Y23" i="4"/>
  <c r="Y41" i="4" s="1"/>
  <c r="X23" i="4"/>
  <c r="X41" i="4" s="1"/>
  <c r="Y12" i="4"/>
  <c r="Y40" i="4" s="1"/>
  <c r="X12" i="4"/>
  <c r="X40" i="4" s="1"/>
  <c r="AA30" i="4"/>
  <c r="AA31" i="4"/>
  <c r="AA32" i="4"/>
  <c r="AA33" i="4"/>
  <c r="AA29" i="4"/>
  <c r="AA23" i="4"/>
  <c r="AA41" i="4" s="1"/>
  <c r="Z23" i="4"/>
  <c r="Z41" i="4" s="1"/>
  <c r="AA12" i="4"/>
  <c r="AA40" i="4" s="1"/>
  <c r="Z12" i="4"/>
  <c r="Z40" i="4" s="1"/>
  <c r="AC30" i="4"/>
  <c r="AC31" i="4"/>
  <c r="AC32" i="4"/>
  <c r="AC33" i="4"/>
  <c r="AC29" i="4"/>
  <c r="AB30" i="4"/>
  <c r="AB31" i="4"/>
  <c r="AB32" i="4"/>
  <c r="AB33" i="4"/>
  <c r="AB29" i="4"/>
  <c r="AC12" i="4"/>
  <c r="AC40" i="4" s="1"/>
  <c r="AB12" i="4"/>
  <c r="AB40" i="4" s="1"/>
  <c r="AC23" i="4"/>
  <c r="AC41" i="4" s="1"/>
  <c r="AB23" i="4"/>
  <c r="AB41" i="4" s="1"/>
  <c r="AE30" i="4"/>
  <c r="AE31" i="4"/>
  <c r="AE32" i="4"/>
  <c r="AE33" i="4"/>
  <c r="AE29" i="4"/>
  <c r="AD30" i="4"/>
  <c r="AD31" i="4"/>
  <c r="AD32" i="4"/>
  <c r="AD33" i="4"/>
  <c r="AD29" i="4"/>
  <c r="AD23" i="4"/>
  <c r="AD41" i="4" s="1"/>
  <c r="AE23" i="4"/>
  <c r="AE41" i="4" s="1"/>
  <c r="AE12" i="4"/>
  <c r="AE40" i="4" s="1"/>
  <c r="AD12" i="4"/>
  <c r="AD40" i="4" s="1"/>
  <c r="AG41" i="4"/>
  <c r="AF41" i="4"/>
  <c r="AG30" i="4"/>
  <c r="AG31" i="4"/>
  <c r="AG32" i="4"/>
  <c r="AG33" i="4"/>
  <c r="AG29" i="4"/>
  <c r="AF30" i="4"/>
  <c r="AF31" i="4"/>
  <c r="AF32" i="4"/>
  <c r="AF33" i="4"/>
  <c r="AF29" i="4"/>
  <c r="AG12" i="4"/>
  <c r="AG40" i="4" s="1"/>
  <c r="AF12" i="4"/>
  <c r="AF40" i="4" s="1"/>
  <c r="AI41" i="4"/>
  <c r="AI30" i="4"/>
  <c r="AI31" i="4"/>
  <c r="AI32" i="4"/>
  <c r="AI33" i="4"/>
  <c r="AI29" i="4"/>
  <c r="AH30" i="4"/>
  <c r="AH31" i="4"/>
  <c r="AH32" i="4"/>
  <c r="AH33" i="4"/>
  <c r="AI12" i="4"/>
  <c r="AI40" i="4" s="1"/>
  <c r="AH12" i="4"/>
  <c r="AH40" i="4" s="1"/>
  <c r="AH29" i="4"/>
  <c r="AH41" i="4"/>
  <c r="AK41" i="4"/>
  <c r="AJ41" i="4"/>
  <c r="AK33" i="4"/>
  <c r="AJ33" i="4"/>
  <c r="AK32" i="4"/>
  <c r="AJ32" i="4"/>
  <c r="AK31" i="4"/>
  <c r="AJ31" i="4"/>
  <c r="AK30" i="4"/>
  <c r="AJ30" i="4"/>
  <c r="AK29" i="4"/>
  <c r="AJ29" i="4"/>
  <c r="AK12" i="4"/>
  <c r="AK40" i="4" s="1"/>
  <c r="AJ12" i="4"/>
  <c r="AJ40" i="4" s="1"/>
  <c r="F53" i="4" l="1"/>
  <c r="E60" i="4"/>
  <c r="F60" i="4"/>
  <c r="G58" i="4"/>
  <c r="G51" i="4"/>
  <c r="G59" i="4"/>
  <c r="R34" i="4"/>
  <c r="R42" i="4" s="1"/>
  <c r="S34" i="4"/>
  <c r="S42" i="4" s="1"/>
  <c r="H59" i="4"/>
  <c r="H51" i="4"/>
  <c r="G52" i="4"/>
  <c r="U34" i="4"/>
  <c r="U42" i="4" s="1"/>
  <c r="B12" i="4"/>
  <c r="B40" i="4" s="1"/>
  <c r="T34" i="4"/>
  <c r="T42" i="4" s="1"/>
  <c r="H52" i="4"/>
  <c r="Z34" i="4"/>
  <c r="Z42" i="4" s="1"/>
  <c r="C12" i="4"/>
  <c r="C40" i="4" s="1"/>
  <c r="I59" i="4"/>
  <c r="X34" i="4"/>
  <c r="X42" i="4" s="1"/>
  <c r="K59" i="4"/>
  <c r="H58" i="4"/>
  <c r="AD34" i="4"/>
  <c r="AD42" i="4" s="1"/>
  <c r="I52" i="4"/>
  <c r="I51" i="4"/>
  <c r="AJ34" i="4"/>
  <c r="AJ42" i="4" s="1"/>
  <c r="J52" i="4"/>
  <c r="AC34" i="4"/>
  <c r="AC42" i="4" s="1"/>
  <c r="J51" i="4"/>
  <c r="AF34" i="4"/>
  <c r="AF42" i="4" s="1"/>
  <c r="AG34" i="4"/>
  <c r="AG42" i="4" s="1"/>
  <c r="J59" i="4"/>
  <c r="K52" i="4"/>
  <c r="AE34" i="4"/>
  <c r="AE42" i="4" s="1"/>
  <c r="K51" i="4"/>
  <c r="V34" i="4"/>
  <c r="V42" i="4" s="1"/>
  <c r="AA34" i="4"/>
  <c r="AA42" i="4" s="1"/>
  <c r="I58" i="4"/>
  <c r="B23" i="4"/>
  <c r="B41" i="4" s="1"/>
  <c r="AK34" i="4"/>
  <c r="AK42" i="4" s="1"/>
  <c r="K58" i="4"/>
  <c r="AI34" i="4"/>
  <c r="AI42" i="4" s="1"/>
  <c r="J58" i="4"/>
  <c r="AH34" i="4"/>
  <c r="AH42" i="4" s="1"/>
  <c r="Y34" i="4"/>
  <c r="Y42" i="4" s="1"/>
  <c r="C23" i="4"/>
  <c r="C41" i="4" s="1"/>
  <c r="W34" i="4"/>
  <c r="W42" i="4" s="1"/>
  <c r="AB34" i="4"/>
  <c r="AB42" i="4" s="1"/>
  <c r="C51" i="4" l="1"/>
  <c r="C52" i="4"/>
  <c r="C59" i="4"/>
  <c r="C58" i="4"/>
  <c r="G53" i="4"/>
  <c r="G60" i="4"/>
  <c r="H60" i="4"/>
  <c r="H53" i="4"/>
  <c r="I60" i="4"/>
  <c r="J53" i="4"/>
  <c r="I53" i="4"/>
  <c r="K60" i="4"/>
  <c r="J60" i="4"/>
  <c r="C34" i="4"/>
  <c r="C42" i="4" s="1"/>
  <c r="B34" i="4"/>
  <c r="B42" i="4" s="1"/>
  <c r="K53" i="4"/>
  <c r="C53" i="4" l="1"/>
  <c r="C60" i="4"/>
</calcChain>
</file>

<file path=xl/sharedStrings.xml><?xml version="1.0" encoding="utf-8"?>
<sst xmlns="http://schemas.openxmlformats.org/spreadsheetml/2006/main" count="568" uniqueCount="154">
  <si>
    <t>Tipo de Proceso</t>
  </si>
  <si>
    <t>Estado</t>
  </si>
  <si>
    <t>Entidad</t>
  </si>
  <si>
    <t>Objeto</t>
  </si>
  <si>
    <t>Departamento y Municipio de Ejecución</t>
  </si>
  <si>
    <t>Cuantía</t>
  </si>
  <si>
    <t>Fecha</t>
  </si>
  <si>
    <t>(dd-mm-aaaa)</t>
  </si>
  <si>
    <t>Número de Proceso</t>
  </si>
  <si>
    <t>Contactos</t>
  </si>
  <si>
    <t>ANTIOQUIA SIN URABA</t>
  </si>
  <si>
    <t>Correo</t>
  </si>
  <si>
    <t>Adjudicacion</t>
  </si>
  <si>
    <t>Empresa</t>
  </si>
  <si>
    <t xml:space="preserve"> URABA</t>
  </si>
  <si>
    <t>GRUPO C. MAQUINARIA Y ACCESORIOS PARA CONSTRUCCION Y EDIFICACIONES</t>
  </si>
  <si>
    <t>GRUPO F. SERVICIOS DE EDIFICACION, CONSTRUCCION DE INSTALACIONES Y MANTENIMIENTO</t>
  </si>
  <si>
    <t>GRUPO G. TERRENOS, EDIFICIOS, ESTRUCTURAS Y VIAS</t>
  </si>
  <si>
    <t>Número de contratos</t>
  </si>
  <si>
    <t>Valor contratos</t>
  </si>
  <si>
    <t>GRUPO D. COMPONENTES, ACCESORIOS Y SUMINISTROS DE SISTEMAS ELECTRONICOS E ILUMINACION</t>
  </si>
  <si>
    <t>GRUPO D. COMPONENTES Y SUMINISTROS PARA ESTRUCTURAS, EDIFICACIONES, CONSTRUCCION Y OBRAS CIVILES</t>
  </si>
  <si>
    <t>#</t>
  </si>
  <si>
    <t>* Contratos mayores a 100 millones de pesos</t>
  </si>
  <si>
    <t>CONTRATOS CELEBRADOS EN EL PERIODO EN ANTIOQUIA SIN URABA *</t>
  </si>
  <si>
    <t>CONTRATOS CELEBRADOS EN EL PERIODO EN ANTIOQUIA *</t>
  </si>
  <si>
    <t>CONTRATOS CELEBRADOS EN EL PERIODO EN URABA *</t>
  </si>
  <si>
    <t>* Todas las cuantías</t>
  </si>
  <si>
    <t>* Todas las cuantías en Urabá, y mayores a 100 millones en el resto de Antioquia</t>
  </si>
  <si>
    <t>TOTAL EN ANTIOQUIA SIN URABA</t>
  </si>
  <si>
    <t>TOTAL EN  URABA</t>
  </si>
  <si>
    <t>TOTAL EN ANTIOQUIA</t>
  </si>
  <si>
    <t>TOTALES</t>
  </si>
  <si>
    <t>INFORME DE LICITACIONES</t>
  </si>
  <si>
    <t>TOTAL EN URABA</t>
  </si>
  <si>
    <t>NÚMERO DE CONTRATOS</t>
  </si>
  <si>
    <t>VALOR CONTRATOS</t>
  </si>
  <si>
    <t>TOTAL DE CONTRATOS CELEBRADOS EN ANTIOQUIA</t>
  </si>
  <si>
    <t>NOTAS:</t>
  </si>
  <si>
    <t>Los contratos registrados para Urabá incluye todas las cuantías, para el resto de Antioquia incluye las cuantías superiores a los 100 millones de pesos.</t>
  </si>
  <si>
    <t>GRUPO D. COMPONENTES Y SUMINISTROS PARA ESTRUCTURAS, EDIFICACION, CONSTRUCCION Y OBRAS CIVILES</t>
  </si>
  <si>
    <t>GRUPO C. MAQUINARIA Y ASESORIOS PARA CONSTRUCCION Y EDIFICACION</t>
  </si>
  <si>
    <t>FECHA REPORTE:</t>
  </si>
  <si>
    <t>GRUPO D. COMPONENTES, ACCESORIOS Y SUMINISTROS DE SISTEMAS ELECTRICOS E ILUMINACION</t>
  </si>
  <si>
    <t>CONTRATOS CELEBRADOS EN EL PERIODO
1/1/2025 a 15/1/2025</t>
  </si>
  <si>
    <t>ENERO 2024</t>
  </si>
  <si>
    <t>TOTAL CONTRATOS DESDE 1/01/2025</t>
  </si>
  <si>
    <t>TOTAL DESDE
 ENERO 2025</t>
  </si>
  <si>
    <t>CONTRATOS CELEBRADOS EN EL PERIODO
16/1/2025 a 31/1/2025</t>
  </si>
  <si>
    <t>CONTRATOS CELEBRADOS EN EL PERIODO
1/2/2025 a 15/2/2025</t>
  </si>
  <si>
    <t>FEBRERO 2024</t>
  </si>
  <si>
    <t>CONTRATOS CELEBRADOS EN EL PERIODO
16/2/2025 a 28/2/2025</t>
  </si>
  <si>
    <t>CONTRATOS CELEBRADOS EN EL PERIODO
1/3/2025 a 15/3/2025</t>
  </si>
  <si>
    <t>Celebrado</t>
  </si>
  <si>
    <t>Fecha de Celebración del Primer Contrato</t>
  </si>
  <si>
    <t>Convocado</t>
  </si>
  <si>
    <t>CONTRATOS CELEBRADOS EN EL PERIODO
16/3/2025 a 31/3/2025</t>
  </si>
  <si>
    <t>MARZO 2024</t>
  </si>
  <si>
    <t>CONTRATOS CELEBRADOS EN EL PERIODO
1/4/2025 a 15/4/2025</t>
  </si>
  <si>
    <t>CONTRATOS CELEBRADOS EN EL PERIODO
16/4/2025 a 31/4/2025</t>
  </si>
  <si>
    <t>ABRIL 2024</t>
  </si>
  <si>
    <t>CONTRATOS CELEBRADOS EN EL PERIODO
1/5/2025 a 15/5/2025</t>
  </si>
  <si>
    <t>MAYO 2024</t>
  </si>
  <si>
    <t>CONTRATOS CELEBRADOS EN EL PERIODO
16/5/2025 a 31/5/2025</t>
  </si>
  <si>
    <t>Régimen Especial</t>
  </si>
  <si>
    <t>CONTRATOS CELEBRADOS EN EL PERIODO
1/6/2025 a 15/6/2025</t>
  </si>
  <si>
    <t>Representante Legal</t>
  </si>
  <si>
    <t>CONTRATOS CELEBRADOS EN EL PERIODO
16/6/2025 a 30/6/2025</t>
  </si>
  <si>
    <t>JUNIO 2024</t>
  </si>
  <si>
    <t>Contratación Directa (Ley 1150 de 2007)</t>
  </si>
  <si>
    <t xml:space="preserve"> </t>
  </si>
  <si>
    <t>Fecha de apertura</t>
  </si>
  <si>
    <t>Selección Abreviada de Menor Cuantía (Ley 1150 de 2007)</t>
  </si>
  <si>
    <t>CONTRATOS CELEBRADOS EN EL PERIODO
1/7/2025 a 15/ 7/2025</t>
  </si>
  <si>
    <t>JULIO 2024</t>
  </si>
  <si>
    <t>1 DE AGOSTO 2025</t>
  </si>
  <si>
    <t>CONTRATOS CELEBRADOS EN EL PERIODO
16/7/2025 a 31/ 7/2025</t>
  </si>
  <si>
    <t>ANTIOQUIA - ALCALDÍA MUNICIPIO DE NECHÍ</t>
  </si>
  <si>
    <r>
      <t>Antioquia</t>
    </r>
    <r>
      <rPr>
        <sz val="11"/>
        <rFont val="Calibri"/>
        <family val="2"/>
        <scheme val="minor"/>
      </rPr>
      <t> : Nechí</t>
    </r>
  </si>
  <si>
    <t>MUNICIPIO DE NECHÍ</t>
  </si>
  <si>
    <t>Fecha de Carga en el Sistema</t>
  </si>
  <si>
    <t>16/AGOSTO/2025 A 31/AGOSTO/2025</t>
  </si>
  <si>
    <t>AGOSTO 2024</t>
  </si>
  <si>
    <t>SA-014-2025</t>
  </si>
  <si>
    <t>“MANTENIMIETO DEL CENTRO EDUCATIVO RURAL LONDRES DEL CORREGIMIENTO DE COLORADO ZONA RURAL DEL MUNICIPIO DE NECHÍ ANTIOQUIA”</t>
  </si>
  <si>
    <t>02 LIC 2025</t>
  </si>
  <si>
    <t>Licitación obra pública</t>
  </si>
  <si>
    <t>ANTIOQUIA - TECNOLÓGICO DE ANTIOQUIA - MEDELLÍN</t>
  </si>
  <si>
    <t>Contrato de obra pública mediante el sistema de precios unitarios no reajustables para la ejecución del mantenimiento correctivo y preventivo de la planta física y adecuación de espacios en el Campus Robledo del TdeA Institución Universitaria.</t>
  </si>
  <si>
    <t>PSC-SA-OP-009-2025</t>
  </si>
  <si>
    <t>ANTIOQUIA - ASOCIACIÓN DE MUNICIPIOS URABÁ DARIÉN – CARIBE “ASOMUDACAR” - NECOCLÍ</t>
  </si>
  <si>
    <t>CONTRATO DE OBRA PÚBLICA cuyo objeto es la «CONSTRUCCIÓN DE PAVIMENTO RÍGIDO Y OPTIMIZACIÓN DE REDES DE ACUEDUCTO Y ALCANTARILLADO EN LOS BARRIOS CAMPUZANO Y URB. SAN JORGE, ZONA URBANA DEL MUNICIPIO DE CAUCASIA DEPARTAMENTO DE ANTIOQUIA»; de conformidad con las especificaciones técnicas, financieras y jurídicas del PIP con código BPIN N° 2025051540012, que fueran priorizadas, viabilizadas aprobadas a efectos de financiación con recursos de la SPGR (Sistema de presupuesto y giro de regalías) mediante DECRETO 115 DEL 21 DE JULIO DEL 2025 del MUNICIPIO DE CAUCASIA-DEPARTAMENTO DE ANTIOQUIA</t>
  </si>
  <si>
    <r>
      <t>Antioquia</t>
    </r>
    <r>
      <rPr>
        <sz val="11"/>
        <rFont val="Calibri"/>
        <family val="2"/>
        <scheme val="minor"/>
      </rPr>
      <t> : Medellín</t>
    </r>
  </si>
  <si>
    <r>
      <t>Antioquia</t>
    </r>
    <r>
      <rPr>
        <sz val="11"/>
        <rFont val="Calibri"/>
        <family val="2"/>
        <scheme val="minor"/>
      </rPr>
      <t> : Caucasia</t>
    </r>
  </si>
  <si>
    <t xml:space="preserve">	procesos.juridica@tdea.edu.co</t>
  </si>
  <si>
    <t>juridica@asomudacar.org</t>
  </si>
  <si>
    <t>TECNOLÓGICO DE ANTIOQUIA</t>
  </si>
  <si>
    <t>ASOMUDACAR</t>
  </si>
  <si>
    <t>CONTRATOS CELEBRADOS EN EL PERIODO
1/8/2025 a 15/ 8/2025</t>
  </si>
  <si>
    <t>CONTRATOS CELEBRADOS EN EL PERIODO
16/8/2025 a 31/8/2025</t>
  </si>
  <si>
    <t>1/SEPTIEMBRE/2025 A 15/SEPTIEMBRE/2025</t>
  </si>
  <si>
    <t>SAB-007-2025</t>
  </si>
  <si>
    <t>Subasta</t>
  </si>
  <si>
    <t>ANTIOQUIA - ALCALDÍA MUNICIPIO DE MUTATÁ</t>
  </si>
  <si>
    <t>SUMINISTRO DE MATERIAL PARA MEJORAMIENTO DE VIVIENDA EN LOS RESGUARDOS INDÍGENAS DE CORIBÍ BEDADÓ, JAIKERAZAVI Y CHONTADURAL CAÑERO EN EL MARCO DEL CONVENIO DE ADMINISTRACIÓN DE RECURSOS DE ASIGNACIÓN ESPECIAL DEL SISTEMA GENERAL DE PARTICIPACIONES DEL MUNICIPIO DE MUTATÁ – ANTIOQUIA</t>
  </si>
  <si>
    <t>Fecha Lim. Docs Habilitantes</t>
  </si>
  <si>
    <r>
      <t>Antioquia</t>
    </r>
    <r>
      <rPr>
        <sz val="11"/>
        <rFont val="Calibri"/>
        <family val="2"/>
        <scheme val="minor"/>
      </rPr>
      <t> : Mutatá</t>
    </r>
  </si>
  <si>
    <t xml:space="preserve">	contratos@mutata-antioquia.gov.co</t>
  </si>
  <si>
    <t>MUNICIPIO DE MUTATÁ</t>
  </si>
  <si>
    <t>05 LIC 2025</t>
  </si>
  <si>
    <t>Contrato de obra pública mediante el sistema de precios unitarios no reajustables para realizar adecuaciones complementarias en el campus Aburrá Sur del Tecnológico de Antioquia. 2.1. ALCANCE DEL OBJETO A CONTRATAR El alcance del objeto contractual se desarrollará de acuerdo con las siguientes actividades: Actividades a desarrollar: • Cerramiento • Pérgola • Mantenimiento de parqueadero • Instalación y montaje de vidrios • Caseta de residuos • Paisajismo Los proponentes deberán presentar las ofertas incluyendo las especificaciones y condiciones mínimas establecidas en el presente proceso</t>
  </si>
  <si>
    <t>SAMC-209-2025</t>
  </si>
  <si>
    <t>CÓRDOBA - ASOCIACIÒN DE MUNICIPIO DE CÒRDOBA Y DEL URABÀ ANTIOQUEÑO "AMUCED" - MONTERIA</t>
  </si>
  <si>
    <t>CONSTRUCCIÓN DE PAVIMENTO RÍGIDO EN EL SECTOR URBANO BARRIO EL PRADO DEL CORREGIMIENTO DE JARDÍN-MUNICIPIO DE CÁCERES- ANTIOQUIA.</t>
  </si>
  <si>
    <r>
      <t>Antioquia</t>
    </r>
    <r>
      <rPr>
        <sz val="11"/>
        <rFont val="Calibri"/>
        <family val="2"/>
        <scheme val="minor"/>
      </rPr>
      <t> : Cáceres</t>
    </r>
  </si>
  <si>
    <t>procesos.juridica@tdea.edu.co</t>
  </si>
  <si>
    <t>UNION TEMPORAL PROYECTOS 2025
NIT. 901465900</t>
  </si>
  <si>
    <t xml:space="preserve">	contacto@amuced.gov.co</t>
  </si>
  <si>
    <t>CEDI &amp; COS S.A.S.
NIT. 900561763</t>
  </si>
  <si>
    <t>ANDRES FELIPE ECHEVERRY AGUDELO</t>
  </si>
  <si>
    <t>ERNESTO LEON COBOS</t>
  </si>
  <si>
    <t>contactoccc@nechi-antioquia.gov.co</t>
  </si>
  <si>
    <t>CONSTRUCTORA INGECONT S.A.S.
NIT. 901434242</t>
  </si>
  <si>
    <t>JOSE DAVID CONTRERAS TORRES</t>
  </si>
  <si>
    <t>AMUCED</t>
  </si>
  <si>
    <t>SIF-MC-070-2025</t>
  </si>
  <si>
    <t>Contratación Mínima Cuantía</t>
  </si>
  <si>
    <t>ANTIOQUIA - ALCALDÍA MUNICIPIO DE VIGÍA DEL FUERTE</t>
  </si>
  <si>
    <t>MEJORAMIENTO Y EMBELLECIMIENTO DEL COLISEO CUBIERTO DEL CASCO URBANO DEL MUNICIPIO DE VIGÍA DEL FUERTE, DEPARTAMENTO DE ANTIOQUIA.</t>
  </si>
  <si>
    <t>CMC-SPL-017-2025</t>
  </si>
  <si>
    <t>ANTIOQUIA - ALCALDÍA MUNICIPIO DE ARBOLETES</t>
  </si>
  <si>
    <t>ESTUDIOS Y DISEÑOS PARA LA CONSTRUCCION DE PAVIMENTO EN CONCRETO RIGIDO EN LA ZONA RURAL DEL MUNICIPIO DE ARBOLETES.</t>
  </si>
  <si>
    <r>
      <t>Antioquia</t>
    </r>
    <r>
      <rPr>
        <sz val="11"/>
        <rFont val="Calibri"/>
        <family val="2"/>
        <scheme val="minor"/>
      </rPr>
      <t> : Vigía del Fuerte</t>
    </r>
  </si>
  <si>
    <r>
      <t>Antioquia</t>
    </r>
    <r>
      <rPr>
        <sz val="11"/>
        <rFont val="Calibri"/>
        <family val="2"/>
        <scheme val="minor"/>
      </rPr>
      <t> : Arboletes</t>
    </r>
  </si>
  <si>
    <t xml:space="preserve">	juridica@vigiadelfuerte-antioquia.gov.co</t>
  </si>
  <si>
    <t xml:space="preserve">	contratos@arboletes-antioquia.gov.co</t>
  </si>
  <si>
    <t>MUNICIPIO DE VIGÍA DEL FUERTE</t>
  </si>
  <si>
    <t>MUNICIPIO DE ARBOLETES</t>
  </si>
  <si>
    <t>SIF-CD-127-2025</t>
  </si>
  <si>
    <t>MEJORAMIENTO DE MURO Y PLACAS DE CONCRETO EN LA CARRERA PRIMERA ENTRE CALLES 19 Y 20 DEL CASCO URBANO, EN EL MARCO DEL DECRETO 107 POR EL CUAL SE DECLARO LA CALAMIDAD PUBLICA Y 120 POR EL CUAL SE DECLARO LA URGENCIA MANIFIESTA EN EL MUNICIPIO DE VIGIA DEL FUERTE, DEPARTAMENTO DE ANTIOQUIA</t>
  </si>
  <si>
    <t>CMC-PLA-OP-051-2025</t>
  </si>
  <si>
    <t>ANTIOQUIA - ALCALDÍA MUNICIPIO DE MURINDÓ</t>
  </si>
  <si>
    <t>Construcción de gradería en madera para cancha de futbol en la comunidad rural de Isla, del municipio de Murindó.</t>
  </si>
  <si>
    <t>CMC-PLA-OP-052-2025</t>
  </si>
  <si>
    <t>Construcción de gradería en madera para cancha de futbol en la comunidad rural de Opogadó del municipio de Murindó.</t>
  </si>
  <si>
    <t>CMC-PLA-OP-053-2025</t>
  </si>
  <si>
    <t>Adecuación y mejoramiento de las instalaciones del gimnasio del municipio de Murindó – Antioquia</t>
  </si>
  <si>
    <r>
      <t>Antioquia</t>
    </r>
    <r>
      <rPr>
        <sz val="11"/>
        <rFont val="Calibri"/>
        <family val="2"/>
        <scheme val="minor"/>
      </rPr>
      <t> : Murindó</t>
    </r>
  </si>
  <si>
    <t xml:space="preserve">	infraestructura@vigiadelfuerte-antioquia.gov.co</t>
  </si>
  <si>
    <t>ISID CONSTRUCCIONES S.A.S
NIT. 901163645</t>
  </si>
  <si>
    <t>LEYMAN SEGUNDO MOSQUERA VIAFARA</t>
  </si>
  <si>
    <t>MUNICIPIO DE MURINDÓ</t>
  </si>
  <si>
    <t xml:space="preserve">	gobierno@murindo-antioquia.gov.co</t>
  </si>
  <si>
    <t>CONTRATOS CELEBRADOS EN EL PERIODO
1/9/2025 a 15/9/2025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</si>
</sst>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_-* #,##0\ &quot;€&quot;_-;\-* #,##0\ &quot;€&quot;_-;_-* &quot;-&quot;\ &quot;€&quot;_-;_-@_-"/>
    <numFmt numFmtId="165" formatCode="_(* #,##0.00_);_(* \(#,##0.00\);_(* &quot;-&quot;??_);_(@_)"/>
    <numFmt numFmtId="166" formatCode="_-&quot;€&quot;\ * #,##0_-;\-&quot;€&quot;\ * #,##0_-;_-&quot;€&quot;\ * &quot;-&quot;??_-;_-@_-"/>
    <numFmt numFmtId="167" formatCode="#,##0_ ;\-#,##0\ "/>
    <numFmt numFmtId="168" formatCode="_-[$$-240A]\ * #,##0.00_-;\-[$$-240A]\ * #,##0.00_-;_-[$$-240A]\ * &quot;-&quot;??_-;_-@_-"/>
    <numFmt numFmtId="169" formatCode="_-[$$-240A]\ * #,##0_-;\-[$$-240A]\ * #,##0_-;_-[$$-240A]\ * &quot;-&quot;??_-;_-@_-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6"/>
      <color rgb="FF3D3D3D"/>
      <name val="Arial"/>
      <family val="2"/>
    </font>
    <font>
      <b/>
      <sz val="6"/>
      <color rgb="FF3D3D3D"/>
      <name val="Arial"/>
      <family val="2"/>
    </font>
    <font>
      <sz val="11"/>
      <color rgb="FF3D3D3D"/>
      <name val="Arial"/>
      <family val="2"/>
    </font>
    <font>
      <sz val="7"/>
      <color rgb="FF3D3D3D"/>
      <name val="Arial"/>
      <family val="2"/>
    </font>
    <font>
      <b/>
      <sz val="7"/>
      <color rgb="FF3D3D3D"/>
      <name val="Arial"/>
      <family val="2"/>
    </font>
    <font>
      <b/>
      <sz val="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164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68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0" fontId="12" fillId="0" borderId="0" xfId="0" applyFont="1"/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1" fontId="12" fillId="0" borderId="1" xfId="2" applyNumberFormat="1" applyFont="1" applyBorder="1" applyAlignment="1">
      <alignment horizontal="center" vertical="center"/>
    </xf>
    <xf numFmtId="1" fontId="11" fillId="2" borderId="1" xfId="2" applyNumberFormat="1" applyFont="1" applyFill="1" applyBorder="1" applyAlignment="1">
      <alignment horizontal="center" vertical="center"/>
    </xf>
    <xf numFmtId="1" fontId="12" fillId="2" borderId="1" xfId="2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12" fillId="0" borderId="0" xfId="2" applyNumberFormat="1" applyFont="1" applyAlignment="1">
      <alignment horizontal="center" vertical="center"/>
    </xf>
    <xf numFmtId="164" fontId="12" fillId="0" borderId="0" xfId="2" applyFont="1" applyAlignment="1">
      <alignment horizontal="center" vertical="center"/>
    </xf>
    <xf numFmtId="0" fontId="12" fillId="0" borderId="0" xfId="2" applyNumberFormat="1" applyFont="1" applyAlignment="1">
      <alignment horizontal="center" vertical="center"/>
    </xf>
    <xf numFmtId="166" fontId="12" fillId="0" borderId="0" xfId="2" applyNumberFormat="1" applyFont="1" applyAlignment="1">
      <alignment horizontal="center" vertical="center"/>
    </xf>
    <xf numFmtId="167" fontId="12" fillId="0" borderId="0" xfId="2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6" fontId="8" fillId="0" borderId="0" xfId="2" applyNumberFormat="1" applyFont="1" applyAlignment="1">
      <alignment horizontal="center" vertical="center"/>
    </xf>
    <xf numFmtId="1" fontId="11" fillId="2" borderId="0" xfId="2" applyNumberFormat="1" applyFont="1" applyFill="1" applyAlignment="1">
      <alignment horizontal="center" vertical="center"/>
    </xf>
    <xf numFmtId="164" fontId="11" fillId="2" borderId="0" xfId="2" applyFont="1" applyFill="1" applyAlignment="1">
      <alignment horizontal="center" vertical="center"/>
    </xf>
    <xf numFmtId="0" fontId="11" fillId="2" borderId="0" xfId="2" applyNumberFormat="1" applyFont="1" applyFill="1" applyAlignment="1">
      <alignment horizontal="center" vertical="center"/>
    </xf>
    <xf numFmtId="166" fontId="11" fillId="2" borderId="0" xfId="2" applyNumberFormat="1" applyFont="1" applyFill="1" applyAlignment="1">
      <alignment horizontal="center" vertical="center"/>
    </xf>
    <xf numFmtId="167" fontId="11" fillId="2" borderId="0" xfId="2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166" fontId="9" fillId="2" borderId="0" xfId="2" applyNumberFormat="1" applyFont="1" applyFill="1" applyAlignment="1">
      <alignment horizontal="center" vertical="center"/>
    </xf>
    <xf numFmtId="164" fontId="12" fillId="0" borderId="0" xfId="2" applyFont="1" applyAlignment="1">
      <alignment vertical="center"/>
    </xf>
    <xf numFmtId="1" fontId="12" fillId="2" borderId="0" xfId="2" applyNumberFormat="1" applyFont="1" applyFill="1" applyAlignment="1">
      <alignment horizontal="center" vertical="center"/>
    </xf>
    <xf numFmtId="164" fontId="12" fillId="2" borderId="0" xfId="2" applyFont="1" applyFill="1" applyAlignment="1">
      <alignment horizontal="center" vertical="center"/>
    </xf>
    <xf numFmtId="166" fontId="12" fillId="2" borderId="0" xfId="2" applyNumberFormat="1" applyFont="1" applyFill="1" applyAlignment="1">
      <alignment horizontal="center" vertical="center"/>
    </xf>
    <xf numFmtId="167" fontId="12" fillId="2" borderId="0" xfId="2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166" fontId="8" fillId="2" borderId="0" xfId="2" applyNumberFormat="1" applyFont="1" applyFill="1" applyAlignment="1">
      <alignment horizontal="center" vertical="center"/>
    </xf>
    <xf numFmtId="0" fontId="3" fillId="0" borderId="0" xfId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6" fillId="0" borderId="0" xfId="0" applyFont="1"/>
    <xf numFmtId="0" fontId="14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3" fillId="4" borderId="0" xfId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4" fontId="17" fillId="0" borderId="0" xfId="0" applyNumberFormat="1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16" fillId="0" borderId="1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14" fontId="20" fillId="0" borderId="0" xfId="0" applyNumberFormat="1" applyFont="1" applyAlignment="1">
      <alignment horizontal="center" vertical="center" wrapText="1"/>
    </xf>
    <xf numFmtId="168" fontId="0" fillId="0" borderId="0" xfId="0" applyNumberFormat="1"/>
    <xf numFmtId="168" fontId="16" fillId="0" borderId="0" xfId="0" applyNumberFormat="1" applyFont="1"/>
    <xf numFmtId="168" fontId="0" fillId="0" borderId="0" xfId="4" applyNumberFormat="1" applyFont="1"/>
    <xf numFmtId="168" fontId="17" fillId="0" borderId="0" xfId="4" applyNumberFormat="1" applyFont="1" applyFill="1" applyBorder="1" applyAlignment="1">
      <alignment horizontal="center" vertical="center" wrapText="1"/>
    </xf>
    <xf numFmtId="168" fontId="0" fillId="0" borderId="0" xfId="4" applyNumberFormat="1" applyFont="1" applyFill="1" applyBorder="1" applyAlignment="1">
      <alignment horizontal="center" vertical="center" wrapText="1"/>
    </xf>
    <xf numFmtId="168" fontId="20" fillId="0" borderId="0" xfId="4" applyNumberFormat="1" applyFont="1" applyFill="1" applyBorder="1" applyAlignment="1">
      <alignment horizontal="center" vertical="center" wrapText="1"/>
    </xf>
    <xf numFmtId="168" fontId="2" fillId="0" borderId="0" xfId="4" applyNumberFormat="1" applyFont="1" applyAlignment="1">
      <alignment vertical="center"/>
    </xf>
    <xf numFmtId="169" fontId="0" fillId="0" borderId="0" xfId="0" applyNumberFormat="1"/>
    <xf numFmtId="169" fontId="1" fillId="0" borderId="1" xfId="0" applyNumberFormat="1" applyFont="1" applyBorder="1" applyAlignment="1">
      <alignment horizontal="center" vertical="center" wrapText="1"/>
    </xf>
    <xf numFmtId="169" fontId="1" fillId="0" borderId="1" xfId="0" applyNumberFormat="1" applyFont="1" applyBorder="1" applyAlignment="1">
      <alignment horizontal="center" vertical="center"/>
    </xf>
    <xf numFmtId="169" fontId="12" fillId="0" borderId="1" xfId="2" applyNumberFormat="1" applyFont="1" applyBorder="1" applyAlignment="1">
      <alignment horizontal="center" vertical="center"/>
    </xf>
    <xf numFmtId="169" fontId="11" fillId="2" borderId="1" xfId="2" applyNumberFormat="1" applyFont="1" applyFill="1" applyBorder="1" applyAlignment="1">
      <alignment horizontal="center" vertical="center"/>
    </xf>
    <xf numFmtId="169" fontId="12" fillId="2" borderId="1" xfId="2" applyNumberFormat="1" applyFont="1" applyFill="1" applyBorder="1" applyAlignment="1">
      <alignment horizontal="center" vertical="center"/>
    </xf>
    <xf numFmtId="169" fontId="0" fillId="0" borderId="0" xfId="0" applyNumberFormat="1" applyAlignment="1">
      <alignment horizontal="center" vertical="center"/>
    </xf>
    <xf numFmtId="169" fontId="12" fillId="3" borderId="1" xfId="2" applyNumberFormat="1" applyFont="1" applyFill="1" applyBorder="1" applyAlignment="1">
      <alignment horizontal="center" vertical="center"/>
    </xf>
    <xf numFmtId="169" fontId="11" fillId="0" borderId="7" xfId="0" applyNumberFormat="1" applyFont="1" applyBorder="1" applyAlignment="1">
      <alignment horizontal="center" vertical="center"/>
    </xf>
    <xf numFmtId="1" fontId="0" fillId="0" borderId="0" xfId="0" applyNumberFormat="1"/>
    <xf numFmtId="1" fontId="1" fillId="0" borderId="1" xfId="0" applyNumberFormat="1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1" fontId="12" fillId="2" borderId="1" xfId="0" applyNumberFormat="1" applyFont="1" applyFill="1" applyBorder="1" applyAlignment="1">
      <alignment horizontal="center" vertical="center"/>
    </xf>
    <xf numFmtId="1" fontId="13" fillId="0" borderId="0" xfId="0" applyNumberFormat="1" applyFont="1" applyAlignment="1">
      <alignment horizontal="left"/>
    </xf>
    <xf numFmtId="1" fontId="0" fillId="0" borderId="0" xfId="0" applyNumberFormat="1" applyAlignment="1">
      <alignment horizontal="center" vertical="center"/>
    </xf>
    <xf numFmtId="1" fontId="2" fillId="3" borderId="0" xfId="0" applyNumberFormat="1" applyFont="1" applyFill="1" applyAlignment="1">
      <alignment horizontal="right" vertical="center"/>
    </xf>
    <xf numFmtId="1" fontId="12" fillId="3" borderId="1" xfId="3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8" fontId="16" fillId="0" borderId="0" xfId="0" applyNumberFormat="1" applyFont="1" applyAlignment="1">
      <alignment horizontal="center" vertical="center" wrapText="1"/>
    </xf>
    <xf numFmtId="14" fontId="16" fillId="0" borderId="0" xfId="0" applyNumberFormat="1" applyFont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6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8" fontId="16" fillId="4" borderId="0" xfId="0" applyNumberFormat="1" applyFont="1" applyFill="1" applyAlignment="1">
      <alignment horizontal="center" vertical="center" wrapText="1"/>
    </xf>
    <xf numFmtId="14" fontId="16" fillId="4" borderId="0" xfId="0" applyNumberFormat="1" applyFont="1" applyFill="1" applyAlignment="1">
      <alignment horizontal="center" vertical="center" wrapText="1"/>
    </xf>
    <xf numFmtId="14" fontId="16" fillId="4" borderId="1" xfId="0" applyNumberFormat="1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18" fillId="4" borderId="0" xfId="0" applyFont="1" applyFill="1" applyAlignment="1">
      <alignment horizontal="center" vertical="center" wrapText="1"/>
    </xf>
    <xf numFmtId="168" fontId="19" fillId="4" borderId="0" xfId="0" applyNumberFormat="1" applyFont="1" applyFill="1" applyAlignment="1">
      <alignment horizontal="center" vertical="center" wrapText="1"/>
    </xf>
    <xf numFmtId="14" fontId="17" fillId="4" borderId="0" xfId="0" applyNumberFormat="1" applyFont="1" applyFill="1" applyAlignment="1">
      <alignment horizontal="center" vertical="center" wrapText="1"/>
    </xf>
    <xf numFmtId="0" fontId="16" fillId="0" borderId="0" xfId="0" applyFont="1" applyAlignment="1">
      <alignment horizontal="center"/>
    </xf>
    <xf numFmtId="168" fontId="16" fillId="0" borderId="0" xfId="0" applyNumberFormat="1" applyFont="1" applyAlignment="1">
      <alignment horizontal="center"/>
    </xf>
    <xf numFmtId="168" fontId="16" fillId="4" borderId="0" xfId="0" applyNumberFormat="1" applyFont="1" applyFill="1" applyAlignment="1">
      <alignment horizontal="center" vertical="center" wrapText="1"/>
    </xf>
    <xf numFmtId="169" fontId="1" fillId="0" borderId="1" xfId="0" applyNumberFormat="1" applyFont="1" applyBorder="1" applyAlignment="1">
      <alignment horizontal="center" vertical="center" wrapText="1"/>
    </xf>
    <xf numFmtId="16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69" fontId="1" fillId="0" borderId="5" xfId="0" applyNumberFormat="1" applyFont="1" applyBorder="1" applyAlignment="1">
      <alignment horizontal="center" vertical="center" wrapText="1"/>
    </xf>
    <xf numFmtId="169" fontId="1" fillId="0" borderId="6" xfId="0" applyNumberFormat="1" applyFont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69" fontId="11" fillId="0" borderId="0" xfId="0" applyNumberFormat="1" applyFont="1" applyAlignment="1">
      <alignment horizontal="center" vertical="center"/>
    </xf>
    <xf numFmtId="169" fontId="11" fillId="0" borderId="7" xfId="0" applyNumberFormat="1" applyFont="1" applyBorder="1" applyAlignment="1">
      <alignment horizontal="center" vertical="center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8" fontId="16" fillId="4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8" fontId="16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68" fontId="1" fillId="0" borderId="2" xfId="0" applyNumberFormat="1" applyFont="1" applyBorder="1" applyAlignment="1">
      <alignment horizontal="center" vertical="center" wrapText="1"/>
    </xf>
    <xf numFmtId="168" fontId="1" fillId="0" borderId="4" xfId="0" applyNumberFormat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14" fillId="0" borderId="9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8" fontId="14" fillId="0" borderId="2" xfId="0" applyNumberFormat="1" applyFont="1" applyBorder="1" applyAlignment="1">
      <alignment horizontal="center" vertical="center" wrapText="1"/>
    </xf>
    <xf numFmtId="168" fontId="14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2" xfId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68" fontId="1" fillId="0" borderId="2" xfId="4" applyNumberFormat="1" applyFont="1" applyBorder="1" applyAlignment="1">
      <alignment horizontal="center" vertical="center" wrapText="1"/>
    </xf>
    <xf numFmtId="168" fontId="1" fillId="0" borderId="4" xfId="4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8" fontId="16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5" fontId="16" fillId="0" borderId="1" xfId="0" applyNumberFormat="1" applyFont="1" applyFill="1" applyBorder="1" applyAlignment="1">
      <alignment horizontal="center" vertical="center" wrapText="1"/>
    </xf>
    <xf numFmtId="14" fontId="16" fillId="0" borderId="1" xfId="0" applyNumberFormat="1" applyFont="1" applyFill="1" applyBorder="1" applyAlignment="1">
      <alignment horizontal="center" vertical="center" wrapText="1"/>
    </xf>
  </cellXfs>
  <cellStyles count="5">
    <cellStyle name="Hipervínculo" xfId="1" builtinId="8"/>
    <cellStyle name="Millares" xfId="3" builtinId="3"/>
    <cellStyle name="Moneda" xfId="4" builtinId="4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VR. CONTRATOS CELEBRADOS </a:t>
            </a:r>
          </a:p>
          <a:p>
            <a:pPr>
              <a:defRPr>
                <a:solidFill>
                  <a:sysClr val="windowText" lastClr="000000"/>
                </a:solidFill>
              </a:defRPr>
            </a:pPr>
            <a:r>
              <a:rPr lang="en-US">
                <a:solidFill>
                  <a:sysClr val="windowText" lastClr="000000"/>
                </a:solidFill>
              </a:rPr>
              <a:t>TOTAL EN URABA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15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RESUMEN!$B$52</c:f>
              <c:strCache>
                <c:ptCount val="1"/>
                <c:pt idx="0">
                  <c:v>TOTAL EN URABA</c:v>
                </c:pt>
              </c:strCache>
            </c:strRef>
          </c:tx>
          <c:spPr>
            <a:pattFill prst="narHorz">
              <a:fgClr>
                <a:schemeClr val="accent6"/>
              </a:fgClr>
              <a:bgClr>
                <a:schemeClr val="accent6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6"/>
              </a:innerShdw>
            </a:effectLst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D0-499F-8093-EE1074CEFCD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RESUMEN!$C$50:$K$50</c:f>
              <c:strCache>
                <c:ptCount val="9"/>
                <c:pt idx="0">
                  <c:v> TOTAL DESDE
 ENERO 2025 </c:v>
                </c:pt>
                <c:pt idx="1">
                  <c:v>AGOSTO 2024</c:v>
                </c:pt>
                <c:pt idx="2">
                  <c:v>JULIO 2024</c:v>
                </c:pt>
                <c:pt idx="3">
                  <c:v>JUNIO 2024</c:v>
                </c:pt>
                <c:pt idx="4">
                  <c:v>MAYO 2024</c:v>
                </c:pt>
                <c:pt idx="5">
                  <c:v>ABRIL 2024</c:v>
                </c:pt>
                <c:pt idx="6">
                  <c:v>MARZO 2024</c:v>
                </c:pt>
                <c:pt idx="7">
                  <c:v>FEBRERO 2024</c:v>
                </c:pt>
                <c:pt idx="8">
                  <c:v>ENERO 2024</c:v>
                </c:pt>
              </c:strCache>
            </c:strRef>
          </c:cat>
          <c:val>
            <c:numRef>
              <c:f>RESUMEN!$C$52:$K$52</c:f>
              <c:numCache>
                <c:formatCode>_-[$$-240A]\ * #,##0_-;\-[$$-240A]\ * #,##0_-;_-[$$-240A]\ * "-"??_-;_-@_-</c:formatCode>
                <c:ptCount val="9"/>
                <c:pt idx="0">
                  <c:v>364393.18782200001</c:v>
                </c:pt>
                <c:pt idx="1">
                  <c:v>59.995199999999997</c:v>
                </c:pt>
                <c:pt idx="2">
                  <c:v>363407.236408</c:v>
                </c:pt>
                <c:pt idx="3">
                  <c:v>39.798991000000001</c:v>
                </c:pt>
                <c:pt idx="4">
                  <c:v>261.39062100000001</c:v>
                </c:pt>
                <c:pt idx="5">
                  <c:v>93.799372000000005</c:v>
                </c:pt>
                <c:pt idx="6">
                  <c:v>451.38512300000002</c:v>
                </c:pt>
                <c:pt idx="7">
                  <c:v>79.582106999999993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3D0-499F-8093-EE1074CEFC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overlap val="-22"/>
        <c:axId val="931010352"/>
        <c:axId val="931010896"/>
      </c:barChart>
      <c:catAx>
        <c:axId val="9310103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31010896"/>
        <c:crosses val="autoZero"/>
        <c:auto val="1"/>
        <c:lblAlgn val="ctr"/>
        <c:lblOffset val="100"/>
        <c:noMultiLvlLbl val="0"/>
      </c:catAx>
      <c:valAx>
        <c:axId val="931010896"/>
        <c:scaling>
          <c:orientation val="minMax"/>
        </c:scaling>
        <c:delete val="0"/>
        <c:axPos val="l"/>
        <c:numFmt formatCode="_-[$$-240A]\ * #,##0_-;\-[$$-240A]\ * #,##0_-;_-[$$-240A]\ 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31010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15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ysClr val="windowText" lastClr="000000"/>
                </a:solidFill>
              </a:rPr>
              <a:t>VR. CONTRATOS CELEBRADOS </a:t>
            </a:r>
            <a:endParaRPr lang="es-CO">
              <a:solidFill>
                <a:sysClr val="windowText" lastClr="000000"/>
              </a:solidFill>
            </a:endParaRPr>
          </a:p>
          <a:p>
            <a:pPr>
              <a:defRPr>
                <a:solidFill>
                  <a:sysClr val="windowText" lastClr="000000"/>
                </a:solidFill>
              </a:defRPr>
            </a:pPr>
            <a:r>
              <a:rPr lang="en-US">
                <a:solidFill>
                  <a:sysClr val="windowText" lastClr="000000"/>
                </a:solidFill>
              </a:rPr>
              <a:t>TOTAL EN ANTIOQUIA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15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4925368097814466E-2"/>
          <c:y val="0.20289022686284425"/>
          <c:w val="0.87856457922464537"/>
          <c:h val="0.5871058485686866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RESUMEN!$B$53</c:f>
              <c:strCache>
                <c:ptCount val="1"/>
                <c:pt idx="0">
                  <c:v>TOTAL EN ANTIOQUIA</c:v>
                </c:pt>
              </c:strCache>
            </c:strRef>
          </c:tx>
          <c:spPr>
            <a:pattFill prst="narHorz">
              <a:fgClr>
                <a:schemeClr val="accent1"/>
              </a:fgClr>
              <a:bgClr>
                <a:schemeClr val="accent1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1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RESUMEN!$C$50:$K$50</c:f>
              <c:strCache>
                <c:ptCount val="9"/>
                <c:pt idx="0">
                  <c:v> TOTAL DESDE
 ENERO 2025 </c:v>
                </c:pt>
                <c:pt idx="1">
                  <c:v>AGOSTO 2024</c:v>
                </c:pt>
                <c:pt idx="2">
                  <c:v>JULIO 2024</c:v>
                </c:pt>
                <c:pt idx="3">
                  <c:v>JUNIO 2024</c:v>
                </c:pt>
                <c:pt idx="4">
                  <c:v>MAYO 2024</c:v>
                </c:pt>
                <c:pt idx="5">
                  <c:v>ABRIL 2024</c:v>
                </c:pt>
                <c:pt idx="6">
                  <c:v>MARZO 2024</c:v>
                </c:pt>
                <c:pt idx="7">
                  <c:v>FEBRERO 2024</c:v>
                </c:pt>
                <c:pt idx="8">
                  <c:v>ENERO 2024</c:v>
                </c:pt>
              </c:strCache>
            </c:strRef>
          </c:cat>
          <c:val>
            <c:numRef>
              <c:f>RESUMEN!$C$53:$K$53</c:f>
              <c:numCache>
                <c:formatCode>_-[$$-240A]\ * #,##0_-;\-[$$-240A]\ * #,##0_-;_-[$$-240A]\ * "-"??_-;_-@_-</c:formatCode>
                <c:ptCount val="9"/>
                <c:pt idx="0">
                  <c:v>733720.34408230009</c:v>
                </c:pt>
                <c:pt idx="1">
                  <c:v>3531.4743789999998</c:v>
                </c:pt>
                <c:pt idx="2">
                  <c:v>649046.45897400007</c:v>
                </c:pt>
                <c:pt idx="3">
                  <c:v>1933.4511050000001</c:v>
                </c:pt>
                <c:pt idx="4">
                  <c:v>1495.9167950000001</c:v>
                </c:pt>
                <c:pt idx="5">
                  <c:v>4168.4502803000005</c:v>
                </c:pt>
                <c:pt idx="6">
                  <c:v>64015.117335000003</c:v>
                </c:pt>
                <c:pt idx="7">
                  <c:v>4285.2339330000004</c:v>
                </c:pt>
                <c:pt idx="8">
                  <c:v>5244.2412809999996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C0E-4687-BA71-3FE63549C5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overlap val="-22"/>
        <c:axId val="930346368"/>
        <c:axId val="930341472"/>
      </c:barChart>
      <c:catAx>
        <c:axId val="93034636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30341472"/>
        <c:crosses val="autoZero"/>
        <c:auto val="1"/>
        <c:lblAlgn val="ctr"/>
        <c:lblOffset val="100"/>
        <c:noMultiLvlLbl val="0"/>
      </c:catAx>
      <c:valAx>
        <c:axId val="930341472"/>
        <c:scaling>
          <c:orientation val="minMax"/>
        </c:scaling>
        <c:delete val="0"/>
        <c:axPos val="l"/>
        <c:numFmt formatCode="_-[$$-240A]\ * #,##0_-;\-[$$-240A]\ * #,##0_-;_-[$$-240A]\ 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930346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3980110960127613E-2"/>
          <c:y val="0.16327096771607141"/>
          <c:w val="0.89436582657168651"/>
          <c:h val="0.656455382592415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RESUMEN!$B$58</c:f>
              <c:strCache>
                <c:ptCount val="1"/>
                <c:pt idx="0">
                  <c:v>TOTAL EN ANTIOQUIA SIN URABA</c:v>
                </c:pt>
              </c:strCache>
            </c:strRef>
          </c:tx>
          <c:spPr>
            <a:pattFill prst="narHorz">
              <a:fgClr>
                <a:schemeClr val="accent1"/>
              </a:fgClr>
              <a:bgClr>
                <a:schemeClr val="accent1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1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RESUMEN!$C$57:$K$57</c:f>
              <c:strCache>
                <c:ptCount val="9"/>
                <c:pt idx="0">
                  <c:v> TOTAL DESDE
 ENERO 2025 </c:v>
                </c:pt>
                <c:pt idx="1">
                  <c:v>AGOSTO 2024</c:v>
                </c:pt>
                <c:pt idx="2">
                  <c:v>JULIO 2024</c:v>
                </c:pt>
                <c:pt idx="3">
                  <c:v>JUNIO 2024</c:v>
                </c:pt>
                <c:pt idx="4">
                  <c:v>MAYO 2024</c:v>
                </c:pt>
                <c:pt idx="5">
                  <c:v>ABRIL 2024</c:v>
                </c:pt>
                <c:pt idx="6">
                  <c:v>MARZO 2024</c:v>
                </c:pt>
                <c:pt idx="7">
                  <c:v>FEBRERO 2024</c:v>
                </c:pt>
                <c:pt idx="8">
                  <c:v>ENERO 2024</c:v>
                </c:pt>
              </c:strCache>
            </c:strRef>
          </c:cat>
          <c:val>
            <c:numRef>
              <c:f>RESUMEN!$C$58:$K$58</c:f>
              <c:numCache>
                <c:formatCode>0</c:formatCode>
                <c:ptCount val="9"/>
                <c:pt idx="0">
                  <c:v>46</c:v>
                </c:pt>
                <c:pt idx="1">
                  <c:v>7</c:v>
                </c:pt>
                <c:pt idx="2">
                  <c:v>7</c:v>
                </c:pt>
                <c:pt idx="3">
                  <c:v>5</c:v>
                </c:pt>
                <c:pt idx="4">
                  <c:v>4</c:v>
                </c:pt>
                <c:pt idx="5">
                  <c:v>10</c:v>
                </c:pt>
                <c:pt idx="6">
                  <c:v>10</c:v>
                </c:pt>
                <c:pt idx="7">
                  <c:v>6</c:v>
                </c:pt>
                <c:pt idx="8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53-44AE-AB54-7D5F511A690B}"/>
            </c:ext>
          </c:extLst>
        </c:ser>
        <c:ser>
          <c:idx val="1"/>
          <c:order val="1"/>
          <c:tx>
            <c:strRef>
              <c:f>RESUMEN!$B$59</c:f>
              <c:strCache>
                <c:ptCount val="1"/>
                <c:pt idx="0">
                  <c:v>TOTAL EN URABA</c:v>
                </c:pt>
              </c:strCache>
            </c:strRef>
          </c:tx>
          <c:spPr>
            <a:pattFill prst="narHorz">
              <a:fgClr>
                <a:schemeClr val="accent2"/>
              </a:fgClr>
              <a:bgClr>
                <a:schemeClr val="accent2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2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RESUMEN!$C$57:$K$57</c:f>
              <c:strCache>
                <c:ptCount val="9"/>
                <c:pt idx="0">
                  <c:v> TOTAL DESDE
 ENERO 2025 </c:v>
                </c:pt>
                <c:pt idx="1">
                  <c:v>AGOSTO 2024</c:v>
                </c:pt>
                <c:pt idx="2">
                  <c:v>JULIO 2024</c:v>
                </c:pt>
                <c:pt idx="3">
                  <c:v>JUNIO 2024</c:v>
                </c:pt>
                <c:pt idx="4">
                  <c:v>MAYO 2024</c:v>
                </c:pt>
                <c:pt idx="5">
                  <c:v>ABRIL 2024</c:v>
                </c:pt>
                <c:pt idx="6">
                  <c:v>MARZO 2024</c:v>
                </c:pt>
                <c:pt idx="7">
                  <c:v>FEBRERO 2024</c:v>
                </c:pt>
                <c:pt idx="8">
                  <c:v>ENERO 2024</c:v>
                </c:pt>
              </c:strCache>
            </c:strRef>
          </c:cat>
          <c:val>
            <c:numRef>
              <c:f>RESUMEN!$C$59:$K$59</c:f>
              <c:numCache>
                <c:formatCode>0</c:formatCode>
                <c:ptCount val="9"/>
                <c:pt idx="0">
                  <c:v>19</c:v>
                </c:pt>
                <c:pt idx="1">
                  <c:v>2</c:v>
                </c:pt>
                <c:pt idx="2">
                  <c:v>5</c:v>
                </c:pt>
                <c:pt idx="3">
                  <c:v>1</c:v>
                </c:pt>
                <c:pt idx="4">
                  <c:v>3</c:v>
                </c:pt>
                <c:pt idx="5">
                  <c:v>3</c:v>
                </c:pt>
                <c:pt idx="6">
                  <c:v>5</c:v>
                </c:pt>
                <c:pt idx="7">
                  <c:v>2</c:v>
                </c:pt>
                <c:pt idx="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53-44AE-AB54-7D5F511A690B}"/>
            </c:ext>
          </c:extLst>
        </c:ser>
        <c:ser>
          <c:idx val="2"/>
          <c:order val="2"/>
          <c:tx>
            <c:strRef>
              <c:f>RESUMEN!$B$60</c:f>
              <c:strCache>
                <c:ptCount val="1"/>
                <c:pt idx="0">
                  <c:v>TOTAL EN ANTIOQUIA</c:v>
                </c:pt>
              </c:strCache>
            </c:strRef>
          </c:tx>
          <c:spPr>
            <a:pattFill prst="narHorz">
              <a:fgClr>
                <a:schemeClr val="accent3"/>
              </a:fgClr>
              <a:bgClr>
                <a:schemeClr val="accent3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3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RESUMEN!$C$57:$K$57</c:f>
              <c:strCache>
                <c:ptCount val="9"/>
                <c:pt idx="0">
                  <c:v> TOTAL DESDE
 ENERO 2025 </c:v>
                </c:pt>
                <c:pt idx="1">
                  <c:v>AGOSTO 2024</c:v>
                </c:pt>
                <c:pt idx="2">
                  <c:v>JULIO 2024</c:v>
                </c:pt>
                <c:pt idx="3">
                  <c:v>JUNIO 2024</c:v>
                </c:pt>
                <c:pt idx="4">
                  <c:v>MAYO 2024</c:v>
                </c:pt>
                <c:pt idx="5">
                  <c:v>ABRIL 2024</c:v>
                </c:pt>
                <c:pt idx="6">
                  <c:v>MARZO 2024</c:v>
                </c:pt>
                <c:pt idx="7">
                  <c:v>FEBRERO 2024</c:v>
                </c:pt>
                <c:pt idx="8">
                  <c:v>ENERO 2024</c:v>
                </c:pt>
              </c:strCache>
            </c:strRef>
          </c:cat>
          <c:val>
            <c:numRef>
              <c:f>RESUMEN!$C$60:$K$60</c:f>
              <c:numCache>
                <c:formatCode>0</c:formatCode>
                <c:ptCount val="9"/>
                <c:pt idx="0">
                  <c:v>65</c:v>
                </c:pt>
                <c:pt idx="1">
                  <c:v>9</c:v>
                </c:pt>
                <c:pt idx="2">
                  <c:v>12</c:v>
                </c:pt>
                <c:pt idx="3">
                  <c:v>6</c:v>
                </c:pt>
                <c:pt idx="4">
                  <c:v>7</c:v>
                </c:pt>
                <c:pt idx="5">
                  <c:v>13</c:v>
                </c:pt>
                <c:pt idx="6">
                  <c:v>15</c:v>
                </c:pt>
                <c:pt idx="7">
                  <c:v>8</c:v>
                </c:pt>
                <c:pt idx="8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853-44AE-AB54-7D5F511A6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overlap val="-22"/>
        <c:axId val="1164098864"/>
        <c:axId val="1164097232"/>
      </c:barChart>
      <c:catAx>
        <c:axId val="116409886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64097232"/>
        <c:crosses val="autoZero"/>
        <c:auto val="1"/>
        <c:lblAlgn val="ctr"/>
        <c:lblOffset val="100"/>
        <c:noMultiLvlLbl val="0"/>
      </c:catAx>
      <c:valAx>
        <c:axId val="1164097232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1640988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openxmlformats.org/officeDocument/2006/relationships/image" Target="../media/image1.emf"/><Relationship Id="rId4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36195</xdr:colOff>
      <xdr:row>0</xdr:row>
      <xdr:rowOff>9525</xdr:rowOff>
    </xdr:from>
    <xdr:to>
      <xdr:col>0</xdr:col>
      <xdr:colOff>2253914</xdr:colOff>
      <xdr:row>2</xdr:row>
      <xdr:rowOff>120290</xdr:rowOff>
    </xdr:to>
    <xdr:pic>
      <xdr:nvPicPr>
        <xdr:cNvPr id="19" name="18 Imagen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" y="9525"/>
          <a:ext cx="2217719" cy="11204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89646</xdr:colOff>
      <xdr:row>45</xdr:row>
      <xdr:rowOff>0</xdr:rowOff>
    </xdr:from>
    <xdr:ext cx="2207559" cy="1120340"/>
    <xdr:pic>
      <xdr:nvPicPr>
        <xdr:cNvPr id="8" name="7 Imagen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46" y="13312588"/>
          <a:ext cx="2207559" cy="1120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53367</xdr:colOff>
      <xdr:row>48</xdr:row>
      <xdr:rowOff>85304</xdr:rowOff>
    </xdr:from>
    <xdr:to>
      <xdr:col>0</xdr:col>
      <xdr:colOff>8382000</xdr:colOff>
      <xdr:row>60</xdr:row>
      <xdr:rowOff>72978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67234</xdr:colOff>
      <xdr:row>60</xdr:row>
      <xdr:rowOff>179295</xdr:rowOff>
    </xdr:from>
    <xdr:to>
      <xdr:col>0</xdr:col>
      <xdr:colOff>9763125</xdr:colOff>
      <xdr:row>84</xdr:row>
      <xdr:rowOff>89647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9915521</xdr:colOff>
      <xdr:row>60</xdr:row>
      <xdr:rowOff>180974</xdr:rowOff>
    </xdr:from>
    <xdr:to>
      <xdr:col>5</xdr:col>
      <xdr:colOff>0</xdr:colOff>
      <xdr:row>84</xdr:row>
      <xdr:rowOff>85725</xdr:rowOff>
    </xdr:to>
    <xdr:graphicFrame macro="">
      <xdr:nvGraphicFramePr>
        <xdr:cNvPr id="13" name="12 Gráfico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0.74506</cdr:x>
      <cdr:y>0.03842</cdr:y>
    </cdr:from>
    <cdr:to>
      <cdr:x>0.98608</cdr:x>
      <cdr:y>0.16492</cdr:y>
    </cdr:to>
    <cdr:sp macro="" textlink="">
      <cdr:nvSpPr>
        <cdr:cNvPr id="2" name="17 CuadroTexto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12000000}"/>
            </a:ext>
          </a:extLst>
        </cdr:cNvPr>
        <cdr:cNvSpPr txBox="1"/>
      </cdr:nvSpPr>
      <cdr:spPr>
        <a:xfrm xmlns:a="http://schemas.openxmlformats.org/drawingml/2006/main">
          <a:off x="6205355" y="140771"/>
          <a:ext cx="2007367" cy="463537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tx1">
              <a:lumMod val="50000"/>
              <a:lumOff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100">
              <a:solidFill>
                <a:schemeClr val="tx1"/>
              </a:solidFill>
            </a:rPr>
            <a:t>Valores</a:t>
          </a:r>
          <a:r>
            <a:rPr lang="es-CO" sz="1100" baseline="0">
              <a:solidFill>
                <a:schemeClr val="tx1"/>
              </a:solidFill>
            </a:rPr>
            <a:t> en millones  de pesos</a:t>
          </a:r>
          <a:endParaRPr lang="es-CO" sz="1100">
            <a:solidFill>
              <a:schemeClr val="tx1"/>
            </a:solidFill>
          </a:endParaRP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0.73884</cdr:x>
      <cdr:y>0.13337</cdr:y>
    </cdr:from>
    <cdr:to>
      <cdr:x>0.97942</cdr:x>
      <cdr:y>0.25916</cdr:y>
    </cdr:to>
    <cdr:sp macro="" textlink="">
      <cdr:nvSpPr>
        <cdr:cNvPr id="2" name="17 CuadroTexto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12000000}"/>
            </a:ext>
          </a:extLst>
        </cdr:cNvPr>
        <cdr:cNvSpPr txBox="1"/>
      </cdr:nvSpPr>
      <cdr:spPr>
        <a:xfrm xmlns:a="http://schemas.openxmlformats.org/drawingml/2006/main">
          <a:off x="4611595" y="499035"/>
          <a:ext cx="1501626" cy="470635"/>
        </a:xfrm>
        <a:prstGeom xmlns:a="http://schemas.openxmlformats.org/drawingml/2006/main" prst="rect">
          <a:avLst/>
        </a:prstGeom>
        <a:solidFill xmlns:a="http://schemas.openxmlformats.org/drawingml/2006/main">
          <a:schemeClr val="lt1"/>
        </a:solidFill>
        <a:ln xmlns:a="http://schemas.openxmlformats.org/drawingml/2006/main" w="9525" cmpd="sng">
          <a:solidFill>
            <a:schemeClr val="tx1">
              <a:lumMod val="50000"/>
              <a:lumOff val="50000"/>
            </a:schemeClr>
          </a:solidFill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O" sz="1100">
              <a:solidFill>
                <a:schemeClr val="tx1"/>
              </a:solidFill>
            </a:rPr>
            <a:t>Valores</a:t>
          </a:r>
          <a:r>
            <a:rPr lang="es-CO" sz="1100" baseline="0">
              <a:solidFill>
                <a:schemeClr val="tx1"/>
              </a:solidFill>
            </a:rPr>
            <a:t> en millones  de pesos</a:t>
          </a:r>
          <a:endParaRPr lang="es-CO" sz="1100">
            <a:solidFill>
              <a:schemeClr val="tx1"/>
            </a:solidFill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0.23913</cdr:x>
      <cdr:y>0.07076</cdr:y>
    </cdr:from>
    <cdr:to>
      <cdr:x>0.7751</cdr:x>
      <cdr:y>0.15462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683205" y="300585"/>
          <a:ext cx="3772682" cy="3562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CO" sz="1600" b="1"/>
            <a:t>NÚMERO DE CONTRATOS CELEBRADOS</a:t>
          </a:r>
        </a:p>
      </cdr:txBody>
    </cdr:sp>
  </cdr:relSizeAnchor>
</c:userShape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ontratos.gov.co/consultas/detalleProceso.do?numConstancia=25-4-14506514&amp;g-recaptcha-response=0cAFcWeA6gFuy543AlN7Ou8GjvhReQkbwUgX53l-aqMaDDmJWK5YSBjGKFZSjFdRaTiU1lFhN25Lx3xwkTgu2-7N593jGjI90oN3p54ee-zEsnKal00L7J7MCVBEuHBIpiIwaUhWcvS_8d1yFkVv_BqVpf65u5VKJPAaF_BsSR9788weuowbidQzKicmiHzmAHn98Ak3tCFBe9WoiULkifIYXl8WCUM3RhkNdjP4JPhDnHD2mOzpOWshwcub1GmyHLy12Z1HtKY52-qptmq9fK8QNm_Xz2ezAm5uDjhxcxZwOL2utnK4oNvt_n6J_MQXUsOQFp87XjxJ7EIe1VBIHmGAfe3WCdK6GqMQgqAsUpxu_yLTq3mvLdaPgoZ0bay-YqyInzjPLAv7so_Qr2QnWiGMOSFcwtd0CxOPEi6UvmJ7rWud5aKca71DYgyyRfr4GhHp12rX40i-glnSnvYe5v5U-Vt_komBHpP6rXamn-gtvvqkOoq5wVHAlGXtLgYB8TK7gKZrH6TTArgVCQDMbV99NeT2VcXGuDzzaPi1D5ybejzAth_E0AA5nxwSKIZnkOqrwJ-1gyczIm3s2MH1kIC576NinIdDZeUToJ4wlFV_KTTjyiwt1ZF7ALrVNhqjhZdHxhvwzwZGZuZeWYFN_4rFfoJPjVLM9ZUVwsD_L6SAUjqZm0YOr7vTLaLObWnsfBAL0ojZME5hLw3BT_ds4FYqP74f4xVI1Fki5UKa7WoKdW8KqQBtMnOtt6vqc_k2ipgdA_XvHG9ovr39NzKntvYb7Qm72s5ETb_oeB7JpivYU1IHjU6-gnDlrtoN_TzwCtA-UJGRqjVpqQEBmKwy5x2V_9WgY56eKdSAgoVffHkwqxrIf-SnaofQU" TargetMode="External"/><Relationship Id="rId13" Type="http://schemas.openxmlformats.org/officeDocument/2006/relationships/hyperlink" Target="mailto:contactoccc@nechi-antioquia.gov.co" TargetMode="External"/><Relationship Id="rId3" Type="http://schemas.openxmlformats.org/officeDocument/2006/relationships/hyperlink" Target="javascript:%20consultaProceso('25-4-14506514')" TargetMode="External"/><Relationship Id="rId7" Type="http://schemas.openxmlformats.org/officeDocument/2006/relationships/hyperlink" Target="https://www.contratos.gov.co/consultas/detalleProceso.do?numConstancia=25-21-51558&amp;g-recaptcha-response=0cAFcWeA5wsfJAiwGnch_tR8sVvKmQB6J355_7gb0Ppbhd7jNPFO8-HRqd-U6aoQltQ0NN3NYAVRFnyAxb9CAz-421UkIt_2Teel4NQNPBH-LPNXmDJNGlSF1osCNC9KNSXMMYkReWp70H5yrWyuVX3VBKefLGQe8nqQG9hnwg0WpVNfbDuFF_KvyDcXWipXspTTydG12-9SerR6X-7JmaR9V1djBS5XZ0Ht7EldtH6xKjdygCDDEv7H4XBRi8fZn_r4MDy5LdYtD2AYnbSrv9qkeNTQkMAQCQmBBMdOV4PYPP2rHyO6e41z-Ceg7QFiJjdDUr1z_8V79b3WrZWAOnE10ttC9DpxjLq-yUJ3lL57Cs73CJ6BfyyySEvEtVytYywv54VEakHuHNf8pBylSZJSJb97Sc9bUIWICFqr9rErvL5iDezuCqgEipNpQzNXZT7ej5C6MOMWQehGGrnkJIgZm7JZmCH3Y2TBVmwzqUSG7rOXvixn2TUnxabyGDTODXFICNffAmQNtS6qI0gcHvzGIPFIebk2RK-ubTczfEo0K6PrnWjUAv5Et4Es9tRCNBjxLlgV1LXrV3QW6dcuILHtHIsWX_OBKf-KUTMYgSXnHpugTl3M5b6cDbSnjdnGrPh4Q3fd28EWLWJRRKfraGCiTsLLQNBX3d599oT5ogglkEImo8GHDctZLJWmguMgmmuBDYrN1gS6uIL8uPav-8AzEzuXxoHJTdtqNFB9sf6z61N4Kb_2bBgqBI4uWHaElJ_vwsow87Et1ybdQ4ZIqWgrxSeT9uoCtZCNdmSwEKoA8G3aqJ57_Il1VVCZOts33LJ6S6fVieXd-PEIxyFN0qTbIZeMwrPHMCJg" TargetMode="External"/><Relationship Id="rId12" Type="http://schemas.openxmlformats.org/officeDocument/2006/relationships/hyperlink" Target="mailto:juridica@asomudacar.org" TargetMode="External"/><Relationship Id="rId2" Type="http://schemas.openxmlformats.org/officeDocument/2006/relationships/hyperlink" Target="javascript:%20consultaProceso('25-21-51558')" TargetMode="External"/><Relationship Id="rId1" Type="http://schemas.openxmlformats.org/officeDocument/2006/relationships/hyperlink" Target="javascript:%20consultaProceso('25-21-51967')" TargetMode="External"/><Relationship Id="rId6" Type="http://schemas.openxmlformats.org/officeDocument/2006/relationships/hyperlink" Target="https://www.contratos.gov.co/consultas/detalleProceso.do?numConstancia=25-21-51967&amp;g-recaptcha-response=0cAFcWeA5YCnKtGXg-hZUrpgjs0Fwzx5jiGyHneOlaRfrTG5qPXHTuuDb8zXkzatXR7OfmBJRLTIKKjIrZGK_eQjbJkCKfCcpahDJhMmVDtw--ObLvtuIkdYRxwrpH--jmx67t0Li3XIS4PcPl98MW01RoZz70vsHzV2ntvtKJr1mW18jsdS-vR3TWeRdu_AhTX74CnhcnkLEitB0Kww2giYuRa3phoXCw8-ycQqHDsGgWwhJV6fgzBerkSCgattbVhpgONDGoXmbFEb8zb9TnuszRL0gw67zAEs6BwpjUOmuKDX12wv3M7Zp4GoTFe3-wXjo-0d_qjhAD85UEPFYmySfKowjFZ8YYIwNimQYWMVMjzWLz4dU-WRp7DIICnLYmG7s7aJ65waz5-W5dMDol2oDHlMswJ8izlcwAfEa2kRMJkG1dl8l_yJoO4ZZqrkV2WjO-RUcExOj4AiPKC6Ip3dTjPdvHtWUpvRwQ7r2JVSxR2fLenRCptMKH628e678SDiIX_jc3M7hR7lj9W95Yxis8Qpurp_frdkLiN2zzcxifb_ABBLyUyFmfbNnIpi4QHovfkbdvREdjikZxMD5aLMww7VXtxetKxmCK7xMzYXem2zNryuFllM_W3nUslgBVmguLGb9QFhazhN9-Cp2N9foOuKjrLD42UOxdbjymiAMtRpVARFLbEsr7qw_0f0JAg-ybOsqncTKrsnaQHmgwS5svaIUZs4iehbdtp1cX3RTlGDBwnqbfpoxenbVRtPzLO3jfxxUhFTG7C5HnGOIO8mJiphpwKTgMRZdrXjRcyWAraM2s9TGbFzeSmHll2fhWmBHEa9D4BR7h-bTJVC8sHBCuJMx7cSfiNHZFdy_uyokdMsTneqTdW9E" TargetMode="External"/><Relationship Id="rId11" Type="http://schemas.openxmlformats.org/officeDocument/2006/relationships/hyperlink" Target="mailto:procesos.juridica@tdea.edu.co" TargetMode="External"/><Relationship Id="rId5" Type="http://schemas.openxmlformats.org/officeDocument/2006/relationships/hyperlink" Target="javascript:%20consultaProceso('25-11-14483859')" TargetMode="External"/><Relationship Id="rId10" Type="http://schemas.openxmlformats.org/officeDocument/2006/relationships/hyperlink" Target="https://www.contratos.gov.co/consultas/detalleProceso.do?numConstancia=25-11-14483859&amp;g-recaptcha-response=0cAFcWeA4_KOjqKXNDGgPeQDfmFJcAh9IeYyGYmlyORl7cNEmURFTp5bG9P72XBxFrc7HBaaeLYKHOag7jx80Go2ZMBS1GC5OP2O8GzMSpwHIMIvpXh7Syw35Z9u9pAprYXqFuytSg_OU9JMnWCP0ArSUkrS7BxQnP6k_16y4Z1dgJ8w8HXM5y9KMn5MzaIUoUadtFEDPSLX883w2004diEztNZi8podBDscIgBjp8vk2czwdTrAdDvl4PG4mw3jhSFjxOU2sbkQv7iPAUF5XqltmOa1z0qxZ1Tf02eekniliwcVjb1cswALIytzzV_xTqN7SyQ3McA4GWzaZDn5BLNudKgBmoiVDjXxinnL0Rd4vuEo9cc4HFTl330I3jhXhm90606ZH_J9_zOlGBTFUqQhXLozKrBi-gcrWJjyBysiAy86mBKE36hJB61JrY-gmVaibEuDpF9eWrLYVUzwCdRv0o6CjboWg82u0tYJPf_uhMSl7h63LsFl7kYWfZ1682Hn_DVvfz1_hWz18jbXXL0_amofHEDzvVHU6qmCvq5XeABpwO1sY-mWKkebRdgZJcgBnsLQGl-3YfjQZAC5Zkuz_p-vImc6pFjYJJR_woJde9Io9jU__v-iQn8pnptGrLGrdVOJj901yo_cVDTDDdTRq4cQYI4UdmCUomq4RF8qQl4wcx4-iGs3O7-CQX9-jsaeAqbjDQTRMqXkS4YbUWFTuloyN2RrAcC75z5IRvlxToOL--NSvWi7zHyHJGjxHJ0stvEZK6k5RmnpnRJP_O6rlBblqdT4tYdDXkDh_6PadPNcQMiuHh87lEKOcrHtxdwsQJpgF1KPoIi2ufd_96KA4L77DAMSiUCU7HftlwY5oIiM8a3jojVGNrYbc5gLPT3anD0g5gwr9v" TargetMode="External"/><Relationship Id="rId4" Type="http://schemas.openxmlformats.org/officeDocument/2006/relationships/hyperlink" Target="javascript:%20consultaProceso('25-11-14482392')" TargetMode="External"/><Relationship Id="rId9" Type="http://schemas.openxmlformats.org/officeDocument/2006/relationships/hyperlink" Target="https://www.contratos.gov.co/consultas/detalleProceso.do?numConstancia=25-11-14482392&amp;g-recaptcha-response=0cAFcWeA7hCSM9X-yUwzaSnYPz5zQopnLFA4r4Gi4kQlUvZzQyNfWlFTeFktzUp5mhadUaW-kIu21mEKsA6aNoWTS8Ip1Pa8ocQ73OPER94YsvwmEcLqEKk8lmrCQJKYmdKVfQLOeu4hJR8_ske65VFq3ByLOzIJn3mOvWmy8DbDzhCzXcDNL7cOOpI93YZV4DjS9Hun9xD07q0H1YJajrPorteW0HP0Y0EL09PowICCtxVRfyBZLY-Me-87C_puexstDFcwvTxX_YuY-VxMy21AjLQYrN53RWun1sKyd3nOvUbiw0PTMfwqg5dQTZoGoO-K2jGQT5d1lZsBtEvbly1eNU4JoI3ZJCFXC9vKoI1BRmME1KAhDSYOpaTR7_UifpuXW9p5DTFJAWBavZIM8ty86kRwwLlK1b3qKK-AWhN61zkKuLhzZGuYNVWQLas1k9_s5qJmiw3fW4YHfh3YdcYApUPhuortbMEYPqusJjTZl-bYA7nO7JZ5UbR7EnrwqsiGXhmUb3WIHoYXC24tktdddaP-l2-zaMp8x8JYDbs35vYTmvoXW8WAO6vuTuu1UdTC5-MqPIjQ7Tg03NpEF1CACczyRGybdrgdESVyCS7nZvaoFsDQdAdKt8YQjCfwg1Kps_q8ULRa4kZ-Raz7VxeuASzOC8ksB0tTBVByfmey_vZGqabYo69E1BQC74nT8UFGiYbPbZREio2F_6MQAcQ2PnfLcW9iX6PYwS6uI6aNJRJXYsS1DCX2JIqj55IumvU-ahzKneXvP2_m2o7-Cquevd_bP0-OitdvNO88iH25h0WGXSixFxGWaLLSxWjx66B3XnpJl0bjOIThuvXIGhW7_DoBwwZ9_FdRa8Gk01o91U0lPGldxj2Ow" TargetMode="External"/><Relationship Id="rId1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javascript:%20consultaProceso('25-13-14502259')" TargetMode="External"/><Relationship Id="rId3" Type="http://schemas.openxmlformats.org/officeDocument/2006/relationships/hyperlink" Target="javascript:%20consultaProceso('25-13-14506626')" TargetMode="External"/><Relationship Id="rId7" Type="http://schemas.openxmlformats.org/officeDocument/2006/relationships/hyperlink" Target="javascript:%20consultaProceso('25-12-14507907')" TargetMode="External"/><Relationship Id="rId2" Type="http://schemas.openxmlformats.org/officeDocument/2006/relationships/hyperlink" Target="https://www.contratos.gov.co/consultas/detalleProceso.do?numConstancia=25-9-506645&amp;g-recaptcha-response=0cAFcWeA4G4bLDWg_ab3Fc4gQNwGUT-d7hTezhTAaqC3mpVb897wYKuduqzJbzTARM4PoK25SgKum7jD5E4DB5jBjU2H0l3EdSqgk21B0f7N97KWOKcI7P8_7-KEkcieXH9PEDZ5IIZOXm8oGbngDONH_3U5x8EULKUAwpZA7w4Ik5BSgLUQsJfSQijbFRu0FupTwEwka1Zlff733D3xrEYLaeH2qdI5FTlYr4B8E5Dr3zyiaNZfcUAqd66w4Dn-Z3uYjwM1NDw9xTtjUOpqf_FthSSsArbn-oUyxKU3B-XrPt4Md9oJxoOz3196rMAxagokjLOq2ASk0Qqj9VGEmvIZGDsNSq4Idyeyf8mZmAgFQYOzczTQPd2rzXad-dw1smgWd6v20xkyd1EmFVIVzWekkpeg-Lz8R6EaVE3o8Eslcj828950uefDjMjhSk2CT__dG-AwWw3zHF42d0w7cqBvusI9Ef4t3jW1pmL0uUup-OF3XsuYLJS9gALBgkFaSyzv8ZeNaO5yQ-Wl4zKoS1uqguJBG7Z44p815jpOSg-WRQKLz0c64XEjMf3YQpmBYad588TU3IogtvqbZF5_mTxU4kDsmzLON8pMnQZF3-GXXv71OORItszqWRBTmeJ4YdHgLG9dYbCLyMKvUKf-enNZgN-Y3KFwEYITVoDmh41KI9eiyXwrr-jFzltNQ1uM6hbyFHLAWTp_q9LIbdTMfGlNxo_BuGpKHSBecy_IxLsPoSXSyuRLTblY33X0R4zr4gF3Hzi7q3lFlFZ6X1FWxEqAinTobXiZ2p9x6_0HEqo-LXcu163P8iKCqA253ijyM8t9gs27EPR_RljRhiZsqm19sHSVaZsVXzDQ" TargetMode="External"/><Relationship Id="rId1" Type="http://schemas.openxmlformats.org/officeDocument/2006/relationships/hyperlink" Target="javascript:%20consultaProceso('25-9-506645')" TargetMode="External"/><Relationship Id="rId6" Type="http://schemas.openxmlformats.org/officeDocument/2006/relationships/hyperlink" Target="https://www.contratos.gov.co/consultas/detalleProceso.do?numConstancia=25-13-14501059&amp;g-recaptcha-response=0cAFcWeA6g9CX5jcPfpa2PojqO030lTV5XIWIwd0tFAnWimhoVXFGGMgenk86zHryPGl0wNDLO5ufuZntP51fQ8YD5nHa5YuclSBM01oasS4g28Od3D7dD9ahjb0_mLu_ZE7JArPtzPK8Q_COWJ36xSXKyPyUuue9nOBwmeLWbHBxdrEHWKL6qIL8-rvLqm38mGSxrjJw9ypoVjJq2bRZdNIQ5fIXrs6qe2d4F1KBxfZ-CN6Y0HpT8exToGU5KLkJQ5yKdip3pqB5R2TZ1U_k-Ziq59FGYU0UC4-XJVDc7nPolmctM6I1cViO9f7n4ZVzS4tHIvdseOGIvwaFXMwMVgvJRmRIc-T2ByuzGuP1ZHPq7er5TBCcdH36u8ZjaxIGZ0EsK2tU5waO8EGSG1ihO52UE31QJbadQ-ydKgaIfD4q7Hw2YNEF2IEUJwniB4WMhxeqU9ngDd0v4jeAllBmaCKKwkVmZcgpiKIsD4-4CuLI3S7W2k7dORqedeyf5vkaTAlDRD2rfzS0WqIscG1fqr-pNx2-1RGYEWf9IO6weyj5A8-KovcYSriQje5fVe89w7wpb8HAYV9nJLsZ3-x3lj0hXMR-MLLdu9P7nGLLOb5jpLO6QTW3vwYrOaaQ0RVoZNcGf9MBEOICHFvKl8m0JspCdF1OlgK8DMP2uRrj3OZNOG7t4860go-eGD4tri6LbwyEnn03snEt5UGlmV4OAYGSoZNF3DkR2UKfQ_HOEuMdsuLIiFSP9XCsHYPUVpJSvkZRJJrUSC0Qid_6VJjp4bdBqQFLlTW8h3CEljGdidwM_mWj8QK2Q1XleDVpiWtWXrOnR_W-JZaoKTYztFftSxOmj14u40DhakA" TargetMode="External"/><Relationship Id="rId11" Type="http://schemas.openxmlformats.org/officeDocument/2006/relationships/printerSettings" Target="../printerSettings/printerSettings3.bin"/><Relationship Id="rId5" Type="http://schemas.openxmlformats.org/officeDocument/2006/relationships/hyperlink" Target="https://www.contratos.gov.co/consultas/detalleProceso.do?numConstancia=25-13-14506626&amp;g-recaptcha-response=0cAFcWeA6U2vukTcfki9UUvj8nI0yBgE6q4gRm-BQPcX-Ogj5XICoC2su9AyOjFj6GlfOH3I1bwX8KBPaEGhD_wiSqBJtIxI_7_aZdSOT8468iFmL0caLKuiFaThAoNYdBdYkkr3QUywvGCfi5rF8db7TL87yHjZr0ouywZrsuCwO8m9fWyyDb4GPjCy-PlwT4T0WdMRfHVwRuyVsJKOo_HQDtXpGIUJoLspki29BWhxZiJ2E2WmqWLj9MmNi7xuXFSLFXZANvrhSUD9gr0055vCJvPkjdh0MOCa2adQyUuue7IPsTjwBa6oDWE7borQc-gndTWiWgO6_ZGiyKGSJYBbyy6hY113glv_K3aPd51lf8tbsIDoUgEBE0P_YdP9EPovGuDCcbwVDgkU5q9gqxwmSCIujNEV4NQhUM3SzmkNDreTsRmKJv1NkNyATofDmck8K_XnLjXItCdjMW62zd-Z0p0E999TyohVgYvG7ssDHGJTA8JI47KS7Ypxa2c0ltOajSB7r4icqPSQtpdXcA-SIpgOLJObJ7suKJpQVBL3e5u_MNv10WsyJu8Z-tyOvzxJ7JfaacSu5FtHJ_fjnWnOP4Q5w0T9ymzmBzKE07RHgdEa2SlSUOZgcH8sOVzpNN0Y_d1JqfZwtgi5arypwlZn3vEJNfaK6iB_XeUYRDv3olEdf9OvzsaKsW3ke65Q5juVd7WzWx2MNl_l1v7oBcTfuaN5wKQppD5YZJzxhknSv5nZ-M6fCklt8tFLRz6neGgwPFHP4bEGtYhoBV-08HMgh0UT8NyjubOYrIDgopCuhWKYeoBv_5HMf89JztxAEouWOld5_McIf2_CQvHbVUjigWvcqzT2jH5w" TargetMode="External"/><Relationship Id="rId10" Type="http://schemas.openxmlformats.org/officeDocument/2006/relationships/hyperlink" Target="javascript:%20consultaProceso('25-13-14502320')" TargetMode="External"/><Relationship Id="rId4" Type="http://schemas.openxmlformats.org/officeDocument/2006/relationships/hyperlink" Target="javascript:%20consultaProceso('25-13-14501059')" TargetMode="External"/><Relationship Id="rId9" Type="http://schemas.openxmlformats.org/officeDocument/2006/relationships/hyperlink" Target="javascript:%20consultaProceso('25-13-14502302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H86"/>
  <sheetViews>
    <sheetView showGridLines="0" tabSelected="1" zoomScale="85" zoomScaleNormal="85" zoomScaleSheetLayoutView="85" workbookViewId="0">
      <selection activeCell="E43" sqref="E43"/>
    </sheetView>
  </sheetViews>
  <sheetFormatPr baseColWidth="10" defaultColWidth="10.88671875" defaultRowHeight="14.4" x14ac:dyDescent="0.3"/>
  <cols>
    <col min="1" max="1" width="152.5546875" customWidth="1"/>
    <col min="2" max="2" width="20" style="80" bestFit="1" customWidth="1"/>
    <col min="3" max="3" width="30" style="71" bestFit="1" customWidth="1"/>
    <col min="4" max="4" width="21" style="80" customWidth="1"/>
    <col min="5" max="5" width="23.5546875" style="71" customWidth="1"/>
    <col min="6" max="6" width="25.88671875" customWidth="1"/>
    <col min="7" max="7" width="24.88671875" customWidth="1"/>
    <col min="8" max="8" width="27.6640625" customWidth="1"/>
    <col min="9" max="9" width="23.5546875" customWidth="1"/>
    <col min="10" max="10" width="20.88671875" customWidth="1"/>
    <col min="11" max="11" width="26.109375" customWidth="1"/>
  </cols>
  <sheetData>
    <row r="1" spans="1:60" ht="45.75" customHeight="1" x14ac:dyDescent="0.3">
      <c r="A1" s="116" t="s">
        <v>33</v>
      </c>
      <c r="B1" s="116"/>
      <c r="C1" s="116"/>
    </row>
    <row r="2" spans="1:60" ht="33.6" x14ac:dyDescent="0.3">
      <c r="A2" s="116" t="s">
        <v>100</v>
      </c>
      <c r="B2" s="116"/>
      <c r="C2" s="116"/>
    </row>
    <row r="3" spans="1:60" ht="30.75" customHeight="1" x14ac:dyDescent="0.3"/>
    <row r="4" spans="1:60" ht="25.8" x14ac:dyDescent="0.5">
      <c r="A4" s="7" t="s">
        <v>24</v>
      </c>
    </row>
    <row r="5" spans="1:60" s="5" customFormat="1" ht="31.5" customHeight="1" x14ac:dyDescent="0.3">
      <c r="A5" s="8" t="s">
        <v>23</v>
      </c>
      <c r="B5" s="111" t="s">
        <v>46</v>
      </c>
      <c r="C5" s="111"/>
      <c r="D5" s="110" t="s">
        <v>153</v>
      </c>
      <c r="E5" s="111"/>
      <c r="F5" s="110" t="s">
        <v>99</v>
      </c>
      <c r="G5" s="111"/>
      <c r="H5" s="110" t="s">
        <v>98</v>
      </c>
      <c r="I5" s="111"/>
      <c r="J5" s="110" t="s">
        <v>76</v>
      </c>
      <c r="K5" s="111"/>
      <c r="L5" s="110" t="s">
        <v>73</v>
      </c>
      <c r="M5" s="111"/>
      <c r="N5" s="110" t="s">
        <v>67</v>
      </c>
      <c r="O5" s="111"/>
      <c r="P5" s="110" t="s">
        <v>65</v>
      </c>
      <c r="Q5" s="111"/>
      <c r="R5" s="110" t="s">
        <v>63</v>
      </c>
      <c r="S5" s="111"/>
      <c r="T5" s="110" t="s">
        <v>61</v>
      </c>
      <c r="U5" s="111"/>
      <c r="V5" s="110" t="s">
        <v>59</v>
      </c>
      <c r="W5" s="111"/>
      <c r="X5" s="110" t="s">
        <v>58</v>
      </c>
      <c r="Y5" s="111"/>
      <c r="Z5" s="110" t="s">
        <v>56</v>
      </c>
      <c r="AA5" s="111"/>
      <c r="AB5" s="110" t="s">
        <v>52</v>
      </c>
      <c r="AC5" s="111"/>
      <c r="AD5" s="110" t="s">
        <v>51</v>
      </c>
      <c r="AE5" s="111"/>
      <c r="AF5" s="110" t="s">
        <v>49</v>
      </c>
      <c r="AG5" s="111"/>
      <c r="AH5" s="110" t="s">
        <v>48</v>
      </c>
      <c r="AI5" s="111"/>
      <c r="AJ5" s="110" t="s">
        <v>44</v>
      </c>
      <c r="AK5" s="111"/>
      <c r="AL5" s="112"/>
      <c r="AM5" s="113"/>
      <c r="AN5" s="112"/>
      <c r="AO5" s="113"/>
      <c r="AP5" s="112"/>
      <c r="AQ5" s="113"/>
      <c r="AR5" s="112"/>
      <c r="AS5" s="113"/>
      <c r="AT5" s="112"/>
      <c r="AU5" s="113"/>
      <c r="AV5" s="112"/>
      <c r="AW5" s="113"/>
      <c r="AX5" s="112"/>
      <c r="AY5" s="113"/>
      <c r="AZ5" s="112"/>
      <c r="BA5" s="113"/>
      <c r="BB5" s="112"/>
      <c r="BC5" s="113"/>
      <c r="BD5" s="112"/>
      <c r="BE5" s="113"/>
      <c r="BF5" s="112"/>
      <c r="BG5" s="112"/>
    </row>
    <row r="6" spans="1:60" s="5" customFormat="1" ht="32.25" customHeight="1" x14ac:dyDescent="0.3">
      <c r="B6" s="81" t="s">
        <v>18</v>
      </c>
      <c r="C6" s="73" t="s">
        <v>19</v>
      </c>
      <c r="D6" s="81" t="s">
        <v>18</v>
      </c>
      <c r="E6" s="73" t="s">
        <v>19</v>
      </c>
      <c r="F6" s="81" t="s">
        <v>18</v>
      </c>
      <c r="G6" s="73" t="s">
        <v>19</v>
      </c>
      <c r="H6" s="81" t="s">
        <v>18</v>
      </c>
      <c r="I6" s="73" t="s">
        <v>19</v>
      </c>
      <c r="J6" s="81" t="s">
        <v>18</v>
      </c>
      <c r="K6" s="73" t="s">
        <v>19</v>
      </c>
      <c r="L6" s="81" t="s">
        <v>18</v>
      </c>
      <c r="M6" s="73" t="s">
        <v>19</v>
      </c>
      <c r="N6" s="81" t="s">
        <v>18</v>
      </c>
      <c r="O6" s="73" t="s">
        <v>19</v>
      </c>
      <c r="P6" s="81" t="s">
        <v>18</v>
      </c>
      <c r="Q6" s="73" t="s">
        <v>19</v>
      </c>
      <c r="R6" s="81" t="s">
        <v>18</v>
      </c>
      <c r="S6" s="73" t="s">
        <v>19</v>
      </c>
      <c r="T6" s="81" t="s">
        <v>18</v>
      </c>
      <c r="U6" s="73" t="s">
        <v>19</v>
      </c>
      <c r="V6" s="81" t="s">
        <v>18</v>
      </c>
      <c r="W6" s="73" t="s">
        <v>19</v>
      </c>
      <c r="X6" s="81" t="s">
        <v>18</v>
      </c>
      <c r="Y6" s="73" t="s">
        <v>19</v>
      </c>
      <c r="Z6" s="81" t="s">
        <v>18</v>
      </c>
      <c r="AA6" s="73" t="s">
        <v>19</v>
      </c>
      <c r="AB6" s="81" t="s">
        <v>18</v>
      </c>
      <c r="AC6" s="73" t="s">
        <v>19</v>
      </c>
      <c r="AD6" s="81" t="s">
        <v>18</v>
      </c>
      <c r="AE6" s="73" t="s">
        <v>19</v>
      </c>
      <c r="AF6" s="81" t="s">
        <v>18</v>
      </c>
      <c r="AG6" s="73" t="s">
        <v>19</v>
      </c>
      <c r="AH6" s="81" t="s">
        <v>18</v>
      </c>
      <c r="AI6" s="73" t="s">
        <v>19</v>
      </c>
      <c r="AJ6" s="81" t="s">
        <v>18</v>
      </c>
      <c r="AK6" s="73" t="s">
        <v>19</v>
      </c>
      <c r="AL6" s="4"/>
      <c r="AM6" s="20"/>
      <c r="AN6" s="4"/>
      <c r="AO6" s="20"/>
      <c r="AP6" s="4"/>
      <c r="AQ6" s="20"/>
      <c r="AR6" s="4"/>
      <c r="AS6" s="20"/>
      <c r="AT6" s="4"/>
      <c r="AU6" s="20"/>
      <c r="AV6" s="4"/>
      <c r="AW6" s="20"/>
      <c r="AX6" s="4"/>
      <c r="AY6" s="20"/>
      <c r="AZ6" s="4"/>
      <c r="BA6" s="20"/>
      <c r="BB6" s="4"/>
      <c r="BC6" s="20"/>
      <c r="BD6" s="4"/>
      <c r="BE6" s="20"/>
      <c r="BF6" s="4"/>
      <c r="BG6" s="20"/>
    </row>
    <row r="7" spans="1:60" ht="21" x14ac:dyDescent="0.3">
      <c r="A7" s="6" t="s">
        <v>15</v>
      </c>
      <c r="B7" s="82">
        <f>AJ7+AH7+AF7+AD7+AB7+Z7+X7+V7+T7+R7+P7+N7+L7+J7+H7+F7+D7</f>
        <v>3</v>
      </c>
      <c r="C7" s="74">
        <f>AK7+AI7+AG7+AE7+AC7+AA7+Y7+W7+U7+S7+Q7+O7+M7+K7+I7+G7+E7</f>
        <v>197697884124</v>
      </c>
      <c r="D7" s="17">
        <v>0</v>
      </c>
      <c r="E7" s="74">
        <v>0</v>
      </c>
      <c r="F7" s="17">
        <v>0</v>
      </c>
      <c r="G7" s="74">
        <v>0</v>
      </c>
      <c r="H7" s="17">
        <v>0</v>
      </c>
      <c r="I7" s="74">
        <v>0</v>
      </c>
      <c r="J7" s="17">
        <v>1</v>
      </c>
      <c r="K7" s="74">
        <v>196296612000</v>
      </c>
      <c r="L7" s="17">
        <v>1</v>
      </c>
      <c r="M7" s="74">
        <v>650378600</v>
      </c>
      <c r="N7" s="17">
        <v>0</v>
      </c>
      <c r="O7" s="74">
        <v>0</v>
      </c>
      <c r="P7" s="17">
        <v>0</v>
      </c>
      <c r="Q7" s="74">
        <v>0</v>
      </c>
      <c r="R7" s="17">
        <v>0</v>
      </c>
      <c r="S7" s="74">
        <v>0</v>
      </c>
      <c r="T7" s="17">
        <v>0</v>
      </c>
      <c r="U7" s="74">
        <v>0</v>
      </c>
      <c r="V7" s="17">
        <v>1</v>
      </c>
      <c r="W7" s="74">
        <v>750893524</v>
      </c>
      <c r="X7" s="17">
        <v>0</v>
      </c>
      <c r="Y7" s="74">
        <v>0</v>
      </c>
      <c r="Z7" s="17">
        <v>0</v>
      </c>
      <c r="AA7" s="74">
        <v>0</v>
      </c>
      <c r="AB7" s="17">
        <v>0</v>
      </c>
      <c r="AC7" s="74">
        <v>0</v>
      </c>
      <c r="AD7" s="17">
        <v>0</v>
      </c>
      <c r="AE7" s="74">
        <v>0</v>
      </c>
      <c r="AF7" s="17">
        <v>0</v>
      </c>
      <c r="AG7" s="74">
        <v>0</v>
      </c>
      <c r="AH7" s="17">
        <v>0</v>
      </c>
      <c r="AI7" s="74">
        <v>0</v>
      </c>
      <c r="AJ7" s="17">
        <v>0</v>
      </c>
      <c r="AK7" s="74">
        <v>0</v>
      </c>
      <c r="AL7" s="21"/>
      <c r="AM7" s="22"/>
      <c r="AN7" s="21"/>
      <c r="AO7" s="22"/>
      <c r="AP7" s="21"/>
      <c r="AQ7" s="22"/>
      <c r="AR7" s="23"/>
      <c r="AS7" s="22"/>
      <c r="AT7" s="21"/>
      <c r="AU7" s="24"/>
      <c r="AV7" s="25"/>
      <c r="AW7" s="22"/>
      <c r="AX7" s="25"/>
      <c r="AY7" s="24"/>
      <c r="AZ7" s="26"/>
      <c r="BA7" s="22"/>
      <c r="BB7" s="27"/>
      <c r="BC7" s="28"/>
      <c r="BD7" s="27"/>
      <c r="BE7" s="28"/>
      <c r="BF7" s="27"/>
      <c r="BG7" s="28"/>
    </row>
    <row r="8" spans="1:60" ht="21" x14ac:dyDescent="0.3">
      <c r="A8" s="6" t="s">
        <v>21</v>
      </c>
      <c r="B8" s="82">
        <f t="shared" ref="B8:B11" si="0">AJ8+AH8+AF8+AD8+AB8+Z8+X8+V8+T8+R8+P8+N8+L8+J8+H8+F8+D8</f>
        <v>4</v>
      </c>
      <c r="C8" s="74">
        <f t="shared" ref="C8:C11" si="1">AK8+AI8+AG8+AE8+AC8+AA8+Y8+W8+U8+S8+Q8+O8+M8+K8+I8+G8+E8</f>
        <v>13473779278</v>
      </c>
      <c r="D8" s="17">
        <v>0</v>
      </c>
      <c r="E8" s="74">
        <v>0</v>
      </c>
      <c r="F8" s="17">
        <v>0</v>
      </c>
      <c r="G8" s="74">
        <v>0</v>
      </c>
      <c r="H8" s="17">
        <v>0</v>
      </c>
      <c r="I8" s="74">
        <v>0</v>
      </c>
      <c r="J8" s="17">
        <v>1</v>
      </c>
      <c r="K8" s="74">
        <v>12361810000</v>
      </c>
      <c r="L8" s="17">
        <v>0</v>
      </c>
      <c r="M8" s="74">
        <v>0</v>
      </c>
      <c r="N8" s="17">
        <v>0</v>
      </c>
      <c r="O8" s="74">
        <v>0</v>
      </c>
      <c r="P8" s="17">
        <v>0</v>
      </c>
      <c r="Q8" s="74">
        <v>0</v>
      </c>
      <c r="R8" s="17">
        <v>0</v>
      </c>
      <c r="S8" s="74">
        <v>0</v>
      </c>
      <c r="T8" s="17">
        <v>1</v>
      </c>
      <c r="U8" s="74">
        <v>235000000</v>
      </c>
      <c r="V8" s="17">
        <v>1</v>
      </c>
      <c r="W8" s="74">
        <v>360484891</v>
      </c>
      <c r="X8" s="17">
        <v>0</v>
      </c>
      <c r="Y8" s="74">
        <v>0</v>
      </c>
      <c r="Z8" s="17">
        <v>0</v>
      </c>
      <c r="AA8" s="74">
        <v>0</v>
      </c>
      <c r="AB8" s="17">
        <v>1</v>
      </c>
      <c r="AC8" s="74">
        <v>516484387</v>
      </c>
      <c r="AD8" s="17">
        <v>0</v>
      </c>
      <c r="AE8" s="74">
        <v>0</v>
      </c>
      <c r="AF8" s="17">
        <v>0</v>
      </c>
      <c r="AG8" s="74">
        <v>0</v>
      </c>
      <c r="AH8" s="17">
        <v>0</v>
      </c>
      <c r="AI8" s="74">
        <v>0</v>
      </c>
      <c r="AJ8" s="17">
        <v>0</v>
      </c>
      <c r="AK8" s="74">
        <v>0</v>
      </c>
      <c r="AL8" s="21"/>
      <c r="AM8" s="22"/>
      <c r="AN8" s="21"/>
      <c r="AO8" s="22"/>
      <c r="AP8" s="21"/>
      <c r="AQ8" s="22"/>
      <c r="AR8" s="23"/>
      <c r="AS8" s="22"/>
      <c r="AT8" s="21"/>
      <c r="AU8" s="24"/>
      <c r="AV8" s="25"/>
      <c r="AW8" s="22"/>
      <c r="AX8" s="25"/>
      <c r="AY8" s="24"/>
      <c r="AZ8" s="26"/>
      <c r="BA8" s="22"/>
      <c r="BB8" s="27"/>
      <c r="BC8" s="28"/>
      <c r="BD8" s="27"/>
      <c r="BE8" s="28"/>
      <c r="BF8" s="27"/>
      <c r="BG8" s="28"/>
    </row>
    <row r="9" spans="1:60" ht="21" x14ac:dyDescent="0.3">
      <c r="A9" s="6" t="s">
        <v>20</v>
      </c>
      <c r="B9" s="82">
        <f t="shared" si="0"/>
        <v>3</v>
      </c>
      <c r="C9" s="74">
        <f t="shared" si="1"/>
        <v>1670590407</v>
      </c>
      <c r="D9" s="17">
        <v>0</v>
      </c>
      <c r="E9" s="74">
        <v>0</v>
      </c>
      <c r="F9" s="17">
        <v>0</v>
      </c>
      <c r="G9" s="74">
        <v>0</v>
      </c>
      <c r="H9" s="17">
        <v>0</v>
      </c>
      <c r="I9" s="74">
        <v>0</v>
      </c>
      <c r="J9" s="17">
        <v>0</v>
      </c>
      <c r="K9" s="74">
        <v>0</v>
      </c>
      <c r="L9" s="17">
        <v>0</v>
      </c>
      <c r="M9" s="74">
        <v>0</v>
      </c>
      <c r="N9" s="17">
        <v>0</v>
      </c>
      <c r="O9" s="74">
        <v>0</v>
      </c>
      <c r="P9" s="17">
        <v>0</v>
      </c>
      <c r="Q9" s="74">
        <v>0</v>
      </c>
      <c r="R9" s="17">
        <v>1</v>
      </c>
      <c r="S9" s="74">
        <v>600000000</v>
      </c>
      <c r="T9" s="17">
        <v>0</v>
      </c>
      <c r="U9" s="74">
        <v>0</v>
      </c>
      <c r="V9" s="17">
        <v>0</v>
      </c>
      <c r="W9" s="74">
        <v>0</v>
      </c>
      <c r="X9" s="17">
        <v>1</v>
      </c>
      <c r="Y9" s="74">
        <v>878176213</v>
      </c>
      <c r="Z9" s="17">
        <v>1</v>
      </c>
      <c r="AA9" s="74">
        <v>192414194</v>
      </c>
      <c r="AB9" s="17">
        <v>0</v>
      </c>
      <c r="AC9" s="74">
        <v>0</v>
      </c>
      <c r="AD9" s="17">
        <v>0</v>
      </c>
      <c r="AE9" s="74">
        <v>0</v>
      </c>
      <c r="AF9" s="17">
        <v>0</v>
      </c>
      <c r="AG9" s="74">
        <v>0</v>
      </c>
      <c r="AH9" s="17">
        <v>0</v>
      </c>
      <c r="AI9" s="74">
        <v>0</v>
      </c>
      <c r="AJ9" s="17">
        <v>0</v>
      </c>
      <c r="AK9" s="74">
        <v>0</v>
      </c>
      <c r="AL9" s="21"/>
      <c r="AM9" s="22"/>
      <c r="AN9" s="21"/>
      <c r="AO9" s="22"/>
      <c r="AP9" s="21"/>
      <c r="AQ9" s="22"/>
      <c r="AR9" s="23"/>
      <c r="AS9" s="22"/>
      <c r="AT9" s="21"/>
      <c r="AU9" s="24"/>
      <c r="AV9" s="25"/>
      <c r="AW9" s="22"/>
      <c r="AX9" s="25"/>
      <c r="AY9" s="24"/>
      <c r="AZ9" s="26"/>
      <c r="BA9" s="22"/>
      <c r="BB9" s="27"/>
      <c r="BC9" s="28"/>
      <c r="BD9" s="27"/>
      <c r="BE9" s="28"/>
      <c r="BF9" s="27"/>
      <c r="BG9" s="28"/>
    </row>
    <row r="10" spans="1:60" ht="21" x14ac:dyDescent="0.3">
      <c r="A10" s="6" t="s">
        <v>16</v>
      </c>
      <c r="B10" s="82">
        <f t="shared" si="0"/>
        <v>35</v>
      </c>
      <c r="C10" s="74">
        <f t="shared" si="1"/>
        <v>94253287279</v>
      </c>
      <c r="D10" s="17">
        <v>3</v>
      </c>
      <c r="E10" s="74">
        <v>4170245039</v>
      </c>
      <c r="F10" s="17">
        <v>5</v>
      </c>
      <c r="G10" s="74">
        <v>2501827038</v>
      </c>
      <c r="H10" s="17">
        <v>1</v>
      </c>
      <c r="I10" s="74">
        <v>419653203</v>
      </c>
      <c r="J10" s="17">
        <v>2</v>
      </c>
      <c r="K10" s="74">
        <v>75674765800</v>
      </c>
      <c r="L10" s="17">
        <v>2</v>
      </c>
      <c r="M10" s="74">
        <v>655656166</v>
      </c>
      <c r="N10" s="17">
        <v>1</v>
      </c>
      <c r="O10" s="74">
        <v>131600000</v>
      </c>
      <c r="P10" s="17">
        <v>2</v>
      </c>
      <c r="Q10" s="74">
        <v>209483186</v>
      </c>
      <c r="R10" s="17">
        <v>2</v>
      </c>
      <c r="S10" s="74">
        <v>399526174</v>
      </c>
      <c r="T10" s="17">
        <v>0</v>
      </c>
      <c r="U10" s="74">
        <v>0</v>
      </c>
      <c r="V10" s="17">
        <v>1</v>
      </c>
      <c r="W10" s="74">
        <v>265912913</v>
      </c>
      <c r="X10" s="17">
        <v>5</v>
      </c>
      <c r="Y10" s="74">
        <v>1700598399</v>
      </c>
      <c r="Z10" s="17">
        <v>3</v>
      </c>
      <c r="AA10" s="74">
        <v>646291550</v>
      </c>
      <c r="AB10" s="17">
        <v>3</v>
      </c>
      <c r="AC10" s="74">
        <v>583255345</v>
      </c>
      <c r="AD10" s="17">
        <v>3</v>
      </c>
      <c r="AE10" s="74">
        <v>3169200601</v>
      </c>
      <c r="AF10" s="17">
        <v>0</v>
      </c>
      <c r="AG10" s="74">
        <v>0</v>
      </c>
      <c r="AH10" s="17">
        <v>2</v>
      </c>
      <c r="AI10" s="74">
        <v>3725271865</v>
      </c>
      <c r="AJ10" s="17">
        <v>0</v>
      </c>
      <c r="AK10" s="74">
        <v>0</v>
      </c>
      <c r="AL10" s="21"/>
      <c r="AM10" s="22"/>
      <c r="AN10" s="21"/>
      <c r="AO10" s="22"/>
      <c r="AP10" s="21"/>
      <c r="AQ10" s="22"/>
      <c r="AR10" s="23"/>
      <c r="AS10" s="22"/>
      <c r="AT10" s="21"/>
      <c r="AU10" s="24"/>
      <c r="AV10" s="25"/>
      <c r="AW10" s="22"/>
      <c r="AX10" s="25"/>
      <c r="AY10" s="24"/>
      <c r="AZ10" s="26"/>
      <c r="BA10" s="22"/>
      <c r="BB10" s="27"/>
      <c r="BC10" s="28"/>
      <c r="BD10" s="27"/>
      <c r="BE10" s="28"/>
      <c r="BF10" s="27"/>
      <c r="BG10" s="28"/>
    </row>
    <row r="11" spans="1:60" ht="21" x14ac:dyDescent="0.3">
      <c r="A11" s="6" t="s">
        <v>17</v>
      </c>
      <c r="B11" s="82">
        <f t="shared" si="0"/>
        <v>11</v>
      </c>
      <c r="C11" s="74">
        <f t="shared" si="1"/>
        <v>66401860211.300003</v>
      </c>
      <c r="D11" s="17">
        <v>0</v>
      </c>
      <c r="E11" s="74">
        <v>0</v>
      </c>
      <c r="F11" s="17">
        <v>1</v>
      </c>
      <c r="G11" s="74">
        <v>549998938</v>
      </c>
      <c r="H11" s="17">
        <v>0</v>
      </c>
      <c r="I11" s="74">
        <v>0</v>
      </c>
      <c r="J11" s="17">
        <v>0</v>
      </c>
      <c r="K11" s="74">
        <v>0</v>
      </c>
      <c r="L11" s="17">
        <v>0</v>
      </c>
      <c r="M11" s="74">
        <v>0</v>
      </c>
      <c r="N11" s="17">
        <v>1</v>
      </c>
      <c r="O11" s="74">
        <v>240415584</v>
      </c>
      <c r="P11" s="17">
        <v>1</v>
      </c>
      <c r="Q11" s="74">
        <v>1312153344</v>
      </c>
      <c r="R11" s="17">
        <v>0</v>
      </c>
      <c r="S11" s="74">
        <v>0</v>
      </c>
      <c r="T11" s="17">
        <v>0</v>
      </c>
      <c r="U11" s="74">
        <v>0</v>
      </c>
      <c r="V11" s="17">
        <v>0</v>
      </c>
      <c r="W11" s="74">
        <v>0</v>
      </c>
      <c r="X11" s="17">
        <v>1</v>
      </c>
      <c r="Y11" s="74">
        <v>118584968.3</v>
      </c>
      <c r="Z11" s="17">
        <v>0</v>
      </c>
      <c r="AA11" s="74">
        <v>0</v>
      </c>
      <c r="AB11" s="17">
        <v>2</v>
      </c>
      <c r="AC11" s="74">
        <v>61625286736</v>
      </c>
      <c r="AD11" s="17">
        <v>2</v>
      </c>
      <c r="AE11" s="74">
        <v>926451225</v>
      </c>
      <c r="AF11" s="17">
        <v>1</v>
      </c>
      <c r="AG11" s="74">
        <v>110000000</v>
      </c>
      <c r="AH11" s="17">
        <v>1</v>
      </c>
      <c r="AI11" s="74">
        <v>154000000</v>
      </c>
      <c r="AJ11" s="17">
        <v>1</v>
      </c>
      <c r="AK11" s="74">
        <v>1364969416</v>
      </c>
      <c r="AL11" s="21"/>
      <c r="AM11" s="22"/>
      <c r="AN11" s="21"/>
      <c r="AO11" s="22"/>
      <c r="AP11" s="21"/>
      <c r="AQ11" s="22"/>
      <c r="AR11" s="23"/>
      <c r="AS11" s="22"/>
      <c r="AT11" s="21"/>
      <c r="AU11" s="24"/>
      <c r="AV11" s="25"/>
      <c r="AW11" s="22"/>
      <c r="AX11" s="25"/>
      <c r="AY11" s="24"/>
      <c r="AZ11" s="26"/>
      <c r="BA11" s="22"/>
      <c r="BB11" s="27"/>
      <c r="BC11" s="28"/>
      <c r="BD11" s="27"/>
      <c r="BE11" s="28"/>
      <c r="BF11" s="27"/>
      <c r="BG11" s="28"/>
    </row>
    <row r="12" spans="1:60" ht="21" x14ac:dyDescent="0.3">
      <c r="A12" s="9" t="s">
        <v>29</v>
      </c>
      <c r="B12" s="83">
        <f t="shared" ref="B12:C12" si="2">SUM(B7:B11)</f>
        <v>56</v>
      </c>
      <c r="C12" s="75">
        <f t="shared" si="2"/>
        <v>373497401299.29999</v>
      </c>
      <c r="D12" s="18">
        <f>SUM(D7:D11)</f>
        <v>3</v>
      </c>
      <c r="E12" s="75">
        <f>SUM(E7:E11)</f>
        <v>4170245039</v>
      </c>
      <c r="F12" s="18">
        <f>SUM(F7:F11)</f>
        <v>6</v>
      </c>
      <c r="G12" s="75">
        <f>SUM(G7:G11)</f>
        <v>3051825976</v>
      </c>
      <c r="H12" s="18">
        <f t="shared" ref="H12:M12" si="3">SUM(H7:H11)</f>
        <v>1</v>
      </c>
      <c r="I12" s="75">
        <f t="shared" si="3"/>
        <v>419653203</v>
      </c>
      <c r="J12" s="18">
        <f t="shared" si="3"/>
        <v>4</v>
      </c>
      <c r="K12" s="75">
        <f t="shared" si="3"/>
        <v>284333187800</v>
      </c>
      <c r="L12" s="18">
        <f t="shared" si="3"/>
        <v>3</v>
      </c>
      <c r="M12" s="75">
        <f t="shared" si="3"/>
        <v>1306034766</v>
      </c>
      <c r="N12" s="18">
        <f t="shared" ref="N12:S12" si="4">SUM(N7:N11)</f>
        <v>2</v>
      </c>
      <c r="O12" s="75">
        <f t="shared" si="4"/>
        <v>372015584</v>
      </c>
      <c r="P12" s="18">
        <f t="shared" si="4"/>
        <v>3</v>
      </c>
      <c r="Q12" s="75">
        <f t="shared" si="4"/>
        <v>1521636530</v>
      </c>
      <c r="R12" s="18">
        <f t="shared" si="4"/>
        <v>3</v>
      </c>
      <c r="S12" s="75">
        <f t="shared" si="4"/>
        <v>999526174</v>
      </c>
      <c r="T12" s="18">
        <f t="shared" ref="T12:Y12" si="5">SUM(T7:T11)</f>
        <v>1</v>
      </c>
      <c r="U12" s="75">
        <f t="shared" si="5"/>
        <v>235000000</v>
      </c>
      <c r="V12" s="18">
        <f t="shared" si="5"/>
        <v>3</v>
      </c>
      <c r="W12" s="75">
        <f t="shared" si="5"/>
        <v>1377291328</v>
      </c>
      <c r="X12" s="18">
        <f t="shared" si="5"/>
        <v>7</v>
      </c>
      <c r="Y12" s="75">
        <f t="shared" si="5"/>
        <v>2697359580.3000002</v>
      </c>
      <c r="Z12" s="18">
        <f t="shared" ref="Z12:AE12" si="6">SUM(Z7:Z11)</f>
        <v>4</v>
      </c>
      <c r="AA12" s="75">
        <f t="shared" si="6"/>
        <v>838705744</v>
      </c>
      <c r="AB12" s="18">
        <f t="shared" si="6"/>
        <v>6</v>
      </c>
      <c r="AC12" s="75">
        <f t="shared" si="6"/>
        <v>62725026468</v>
      </c>
      <c r="AD12" s="18">
        <f t="shared" si="6"/>
        <v>5</v>
      </c>
      <c r="AE12" s="75">
        <f t="shared" si="6"/>
        <v>4095651826</v>
      </c>
      <c r="AF12" s="18">
        <f t="shared" ref="AF12:AK12" si="7">SUM(AF7:AF11)</f>
        <v>1</v>
      </c>
      <c r="AG12" s="75">
        <f t="shared" si="7"/>
        <v>110000000</v>
      </c>
      <c r="AH12" s="18">
        <f t="shared" si="7"/>
        <v>3</v>
      </c>
      <c r="AI12" s="75">
        <f t="shared" si="7"/>
        <v>3879271865</v>
      </c>
      <c r="AJ12" s="18">
        <f t="shared" si="7"/>
        <v>1</v>
      </c>
      <c r="AK12" s="75">
        <f t="shared" si="7"/>
        <v>1364969416</v>
      </c>
      <c r="AL12" s="29"/>
      <c r="AM12" s="30"/>
      <c r="AN12" s="29"/>
      <c r="AO12" s="30"/>
      <c r="AP12" s="29"/>
      <c r="AQ12" s="30"/>
      <c r="AR12" s="31"/>
      <c r="AS12" s="30"/>
      <c r="AT12" s="29"/>
      <c r="AU12" s="32"/>
      <c r="AV12" s="33"/>
      <c r="AW12" s="30"/>
      <c r="AX12" s="33"/>
      <c r="AY12" s="32"/>
      <c r="AZ12" s="34"/>
      <c r="BA12" s="30"/>
      <c r="BB12" s="35"/>
      <c r="BC12" s="36"/>
      <c r="BD12" s="35"/>
      <c r="BE12" s="36"/>
      <c r="BF12" s="35"/>
      <c r="BG12" s="36"/>
    </row>
    <row r="13" spans="1:60" x14ac:dyDescent="0.3">
      <c r="D13"/>
      <c r="E13"/>
    </row>
    <row r="14" spans="1:60" x14ac:dyDescent="0.3">
      <c r="D14"/>
      <c r="E14"/>
    </row>
    <row r="15" spans="1:60" ht="26.1" customHeight="1" x14ac:dyDescent="0.5">
      <c r="A15" s="7" t="s">
        <v>26</v>
      </c>
      <c r="D15"/>
      <c r="E15"/>
    </row>
    <row r="16" spans="1:60" s="5" customFormat="1" ht="31.5" customHeight="1" x14ac:dyDescent="0.3">
      <c r="A16" s="8" t="s">
        <v>27</v>
      </c>
      <c r="B16" s="111" t="s">
        <v>46</v>
      </c>
      <c r="C16" s="111"/>
      <c r="D16" s="110" t="s">
        <v>153</v>
      </c>
      <c r="E16" s="111"/>
      <c r="F16" s="110" t="s">
        <v>99</v>
      </c>
      <c r="G16" s="111"/>
      <c r="H16" s="114" t="s">
        <v>98</v>
      </c>
      <c r="I16" s="115"/>
      <c r="J16" s="110" t="s">
        <v>76</v>
      </c>
      <c r="K16" s="111"/>
      <c r="L16" s="110" t="s">
        <v>73</v>
      </c>
      <c r="M16" s="111"/>
      <c r="N16" s="110" t="s">
        <v>67</v>
      </c>
      <c r="O16" s="111"/>
      <c r="P16" s="110" t="s">
        <v>65</v>
      </c>
      <c r="Q16" s="111"/>
      <c r="R16" s="110" t="s">
        <v>63</v>
      </c>
      <c r="S16" s="111"/>
      <c r="T16" s="110" t="s">
        <v>61</v>
      </c>
      <c r="U16" s="111"/>
      <c r="V16" s="110" t="s">
        <v>59</v>
      </c>
      <c r="W16" s="111"/>
      <c r="X16" s="110" t="s">
        <v>58</v>
      </c>
      <c r="Y16" s="111"/>
      <c r="Z16" s="110" t="s">
        <v>56</v>
      </c>
      <c r="AA16" s="111"/>
      <c r="AB16" s="110" t="s">
        <v>52</v>
      </c>
      <c r="AC16" s="111"/>
      <c r="AD16" s="110" t="s">
        <v>51</v>
      </c>
      <c r="AE16" s="111"/>
      <c r="AF16" s="110" t="s">
        <v>49</v>
      </c>
      <c r="AG16" s="111"/>
      <c r="AH16" s="110" t="s">
        <v>48</v>
      </c>
      <c r="AI16" s="111"/>
      <c r="AJ16" s="110" t="s">
        <v>44</v>
      </c>
      <c r="AK16" s="111"/>
      <c r="AL16" s="112"/>
      <c r="AM16" s="113"/>
      <c r="AN16" s="112"/>
      <c r="AO16" s="113"/>
      <c r="AP16" s="112"/>
      <c r="AQ16" s="113"/>
      <c r="AR16" s="112"/>
      <c r="AS16" s="113"/>
      <c r="AT16" s="112"/>
      <c r="AU16" s="113"/>
      <c r="AV16" s="112"/>
      <c r="AW16" s="113"/>
      <c r="AX16" s="112"/>
      <c r="AY16" s="113"/>
      <c r="AZ16" s="112"/>
      <c r="BA16" s="113"/>
      <c r="BB16" s="112"/>
      <c r="BC16" s="113"/>
      <c r="BD16" s="112"/>
      <c r="BE16" s="113"/>
      <c r="BF16" s="112"/>
      <c r="BG16" s="112"/>
      <c r="BH16"/>
    </row>
    <row r="17" spans="1:60" s="5" customFormat="1" ht="32.25" customHeight="1" x14ac:dyDescent="0.3">
      <c r="B17" s="81" t="s">
        <v>18</v>
      </c>
      <c r="C17" s="73" t="s">
        <v>19</v>
      </c>
      <c r="D17" s="81" t="s">
        <v>18</v>
      </c>
      <c r="E17" s="73" t="s">
        <v>19</v>
      </c>
      <c r="F17" s="81" t="s">
        <v>18</v>
      </c>
      <c r="G17" s="73" t="s">
        <v>19</v>
      </c>
      <c r="H17" s="81" t="s">
        <v>18</v>
      </c>
      <c r="I17" s="73" t="s">
        <v>19</v>
      </c>
      <c r="J17" s="81" t="s">
        <v>18</v>
      </c>
      <c r="K17" s="73" t="s">
        <v>19</v>
      </c>
      <c r="L17" s="81" t="s">
        <v>18</v>
      </c>
      <c r="M17" s="73" t="s">
        <v>19</v>
      </c>
      <c r="N17" s="81" t="s">
        <v>18</v>
      </c>
      <c r="O17" s="73" t="s">
        <v>19</v>
      </c>
      <c r="P17" s="81" t="s">
        <v>18</v>
      </c>
      <c r="Q17" s="73" t="s">
        <v>19</v>
      </c>
      <c r="R17" s="81" t="s">
        <v>18</v>
      </c>
      <c r="S17" s="73" t="s">
        <v>19</v>
      </c>
      <c r="T17" s="81" t="s">
        <v>18</v>
      </c>
      <c r="U17" s="73" t="s">
        <v>19</v>
      </c>
      <c r="V17" s="81" t="s">
        <v>18</v>
      </c>
      <c r="W17" s="73" t="s">
        <v>19</v>
      </c>
      <c r="X17" s="81" t="s">
        <v>18</v>
      </c>
      <c r="Y17" s="73" t="s">
        <v>19</v>
      </c>
      <c r="Z17" s="81" t="s">
        <v>18</v>
      </c>
      <c r="AA17" s="73" t="s">
        <v>19</v>
      </c>
      <c r="AB17" s="81" t="s">
        <v>18</v>
      </c>
      <c r="AC17" s="73" t="s">
        <v>19</v>
      </c>
      <c r="AD17" s="81" t="s">
        <v>18</v>
      </c>
      <c r="AE17" s="73" t="s">
        <v>19</v>
      </c>
      <c r="AF17" s="81" t="s">
        <v>18</v>
      </c>
      <c r="AG17" s="73" t="s">
        <v>19</v>
      </c>
      <c r="AH17" s="81" t="s">
        <v>18</v>
      </c>
      <c r="AI17" s="73" t="s">
        <v>19</v>
      </c>
      <c r="AJ17" s="81" t="s">
        <v>18</v>
      </c>
      <c r="AK17" s="73" t="s">
        <v>19</v>
      </c>
      <c r="AL17" s="4"/>
      <c r="AM17" s="20"/>
      <c r="AN17" s="4"/>
      <c r="AO17" s="20"/>
      <c r="AP17" s="4"/>
      <c r="AQ17" s="20"/>
      <c r="AR17" s="4"/>
      <c r="AS17" s="20"/>
      <c r="AT17" s="4"/>
      <c r="AU17" s="20"/>
      <c r="AV17" s="4"/>
      <c r="AW17" s="20"/>
      <c r="AX17" s="4"/>
      <c r="AY17" s="20"/>
      <c r="AZ17" s="4"/>
      <c r="BA17" s="20"/>
      <c r="BB17" s="4"/>
      <c r="BC17" s="20"/>
      <c r="BD17" s="4"/>
      <c r="BE17" s="20"/>
      <c r="BF17" s="4"/>
      <c r="BG17" s="20"/>
      <c r="BH17"/>
    </row>
    <row r="18" spans="1:60" ht="21" customHeight="1" x14ac:dyDescent="0.3">
      <c r="A18" s="6" t="s">
        <v>15</v>
      </c>
      <c r="B18" s="82">
        <f>AJ18+AH18+AF18+AD18+AB18+Z18+X18+V18+T18+R18+P18+N18+L18+J18+H18+F18+D18</f>
        <v>0</v>
      </c>
      <c r="C18" s="74">
        <f>AK18+AI18+AG18+AE18+AC18+AA18+Y18+W18+U18+S18+Q18+O18+M18+K18+I18+G18+E18</f>
        <v>0</v>
      </c>
      <c r="D18" s="17">
        <v>0</v>
      </c>
      <c r="E18" s="74">
        <v>0</v>
      </c>
      <c r="F18" s="17">
        <v>0</v>
      </c>
      <c r="G18" s="74">
        <v>0</v>
      </c>
      <c r="H18" s="17">
        <v>0</v>
      </c>
      <c r="I18" s="74">
        <v>0</v>
      </c>
      <c r="J18" s="17">
        <v>0</v>
      </c>
      <c r="K18" s="74">
        <v>0</v>
      </c>
      <c r="L18" s="17">
        <v>0</v>
      </c>
      <c r="M18" s="74">
        <v>0</v>
      </c>
      <c r="N18" s="17">
        <v>0</v>
      </c>
      <c r="O18" s="74">
        <v>0</v>
      </c>
      <c r="P18" s="17">
        <v>0</v>
      </c>
      <c r="Q18" s="74">
        <v>0</v>
      </c>
      <c r="R18" s="17">
        <v>0</v>
      </c>
      <c r="S18" s="74">
        <v>0</v>
      </c>
      <c r="T18" s="17">
        <v>0</v>
      </c>
      <c r="U18" s="74">
        <v>0</v>
      </c>
      <c r="V18" s="17">
        <v>0</v>
      </c>
      <c r="W18" s="74">
        <v>0</v>
      </c>
      <c r="X18" s="17">
        <v>0</v>
      </c>
      <c r="Y18" s="74">
        <v>0</v>
      </c>
      <c r="Z18" s="17">
        <v>0</v>
      </c>
      <c r="AA18" s="74">
        <v>0</v>
      </c>
      <c r="AB18" s="17">
        <v>0</v>
      </c>
      <c r="AC18" s="74">
        <v>0</v>
      </c>
      <c r="AD18" s="17">
        <v>0</v>
      </c>
      <c r="AE18" s="74">
        <v>0</v>
      </c>
      <c r="AF18" s="17">
        <v>0</v>
      </c>
      <c r="AG18" s="74">
        <v>0</v>
      </c>
      <c r="AH18" s="17">
        <v>0</v>
      </c>
      <c r="AI18" s="74">
        <v>0</v>
      </c>
      <c r="AJ18" s="17">
        <v>0</v>
      </c>
      <c r="AK18" s="74">
        <v>0</v>
      </c>
      <c r="AL18" s="21"/>
      <c r="AM18" s="22"/>
      <c r="AN18" s="21"/>
      <c r="AO18" s="24"/>
      <c r="AP18" s="21"/>
      <c r="AQ18" s="22"/>
      <c r="AR18" s="23"/>
      <c r="AS18" s="22"/>
      <c r="AT18" s="21"/>
      <c r="AU18" s="24"/>
      <c r="AV18" s="21"/>
      <c r="AW18" s="22"/>
      <c r="AX18" s="25"/>
      <c r="AY18" s="24"/>
      <c r="AZ18" s="26"/>
      <c r="BA18" s="24"/>
      <c r="BB18" s="27"/>
      <c r="BC18" s="28"/>
      <c r="BD18" s="27"/>
      <c r="BE18" s="28"/>
      <c r="BF18" s="27"/>
      <c r="BG18" s="28"/>
    </row>
    <row r="19" spans="1:60" ht="21" x14ac:dyDescent="0.3">
      <c r="A19" s="6" t="s">
        <v>21</v>
      </c>
      <c r="B19" s="82">
        <f t="shared" ref="B19:B22" si="8">AJ19+AH19+AF19+AD19+AB19+Z19+X19+V19+T19+R19+P19+N19+L19+J19+H19+F19+D19</f>
        <v>2</v>
      </c>
      <c r="C19" s="74">
        <f t="shared" ref="C19:C22" si="9">AK19+AI19+AG19+AE19+AC19+AA19+Y19+W19+U19+S19+Q19+O19+M19+K19+I19+G19+E19</f>
        <v>229595200</v>
      </c>
      <c r="D19" s="17">
        <v>0</v>
      </c>
      <c r="E19" s="74">
        <v>0</v>
      </c>
      <c r="F19" s="17">
        <v>1</v>
      </c>
      <c r="G19" s="74">
        <v>29995200</v>
      </c>
      <c r="H19" s="17">
        <v>0</v>
      </c>
      <c r="I19" s="74">
        <v>0</v>
      </c>
      <c r="J19" s="17">
        <v>0</v>
      </c>
      <c r="K19" s="74">
        <v>0</v>
      </c>
      <c r="L19" s="17">
        <v>0</v>
      </c>
      <c r="M19" s="74">
        <v>0</v>
      </c>
      <c r="N19" s="17">
        <v>0</v>
      </c>
      <c r="O19" s="74">
        <v>0</v>
      </c>
      <c r="P19" s="17">
        <v>0</v>
      </c>
      <c r="Q19" s="74">
        <v>0</v>
      </c>
      <c r="R19" s="17">
        <v>1</v>
      </c>
      <c r="S19" s="74">
        <v>199600000</v>
      </c>
      <c r="T19" s="17">
        <v>0</v>
      </c>
      <c r="U19" s="74">
        <v>0</v>
      </c>
      <c r="V19" s="17">
        <v>0</v>
      </c>
      <c r="W19" s="74">
        <v>0</v>
      </c>
      <c r="X19" s="17">
        <v>0</v>
      </c>
      <c r="Y19" s="74">
        <v>0</v>
      </c>
      <c r="Z19" s="17">
        <v>0</v>
      </c>
      <c r="AA19" s="74">
        <v>0</v>
      </c>
      <c r="AB19" s="17">
        <v>0</v>
      </c>
      <c r="AC19" s="74">
        <v>0</v>
      </c>
      <c r="AD19" s="17">
        <v>0</v>
      </c>
      <c r="AE19" s="74">
        <v>0</v>
      </c>
      <c r="AF19" s="17">
        <v>0</v>
      </c>
      <c r="AG19" s="74">
        <v>0</v>
      </c>
      <c r="AH19" s="17">
        <v>0</v>
      </c>
      <c r="AI19" s="74">
        <v>0</v>
      </c>
      <c r="AJ19" s="17">
        <v>0</v>
      </c>
      <c r="AK19" s="74">
        <v>0</v>
      </c>
      <c r="AL19" s="21"/>
      <c r="AM19" s="22"/>
      <c r="AN19" s="21"/>
      <c r="AO19" s="24"/>
      <c r="AP19" s="21"/>
      <c r="AQ19" s="22"/>
      <c r="AR19" s="23"/>
      <c r="AS19" s="22"/>
      <c r="AT19" s="21"/>
      <c r="AU19" s="24"/>
      <c r="AV19" s="21"/>
      <c r="AW19" s="22"/>
      <c r="AX19" s="25"/>
      <c r="AY19" s="24"/>
      <c r="AZ19" s="26"/>
      <c r="BA19" s="24"/>
      <c r="BB19" s="27"/>
      <c r="BC19" s="28"/>
      <c r="BD19" s="27"/>
      <c r="BE19" s="28"/>
      <c r="BF19" s="27"/>
      <c r="BG19" s="28"/>
    </row>
    <row r="20" spans="1:60" ht="21" x14ac:dyDescent="0.3">
      <c r="A20" s="6" t="s">
        <v>20</v>
      </c>
      <c r="B20" s="82">
        <f t="shared" si="8"/>
        <v>2</v>
      </c>
      <c r="C20" s="74">
        <f t="shared" si="9"/>
        <v>8539800000</v>
      </c>
      <c r="D20" s="17">
        <v>0</v>
      </c>
      <c r="E20" s="74">
        <v>0</v>
      </c>
      <c r="F20" s="17">
        <v>0</v>
      </c>
      <c r="G20" s="74">
        <v>0</v>
      </c>
      <c r="H20" s="17">
        <v>0</v>
      </c>
      <c r="I20" s="74">
        <v>0</v>
      </c>
      <c r="J20" s="17">
        <v>1</v>
      </c>
      <c r="K20" s="74">
        <v>8500000000</v>
      </c>
      <c r="L20" s="17">
        <v>1</v>
      </c>
      <c r="M20" s="74">
        <v>39800000</v>
      </c>
      <c r="N20" s="17">
        <v>0</v>
      </c>
      <c r="O20" s="74">
        <v>0</v>
      </c>
      <c r="P20" s="17">
        <v>0</v>
      </c>
      <c r="Q20" s="74">
        <v>0</v>
      </c>
      <c r="R20" s="17">
        <v>0</v>
      </c>
      <c r="S20" s="74">
        <v>0</v>
      </c>
      <c r="T20" s="17">
        <v>0</v>
      </c>
      <c r="U20" s="74">
        <v>0</v>
      </c>
      <c r="V20" s="17">
        <v>0</v>
      </c>
      <c r="W20" s="74">
        <v>0</v>
      </c>
      <c r="X20" s="17">
        <v>0</v>
      </c>
      <c r="Y20" s="74">
        <v>0</v>
      </c>
      <c r="Z20" s="17">
        <v>0</v>
      </c>
      <c r="AA20" s="74">
        <v>0</v>
      </c>
      <c r="AB20" s="17">
        <v>0</v>
      </c>
      <c r="AC20" s="74">
        <v>0</v>
      </c>
      <c r="AD20" s="17">
        <v>0</v>
      </c>
      <c r="AE20" s="74">
        <v>0</v>
      </c>
      <c r="AF20" s="17">
        <v>0</v>
      </c>
      <c r="AG20" s="74">
        <v>0</v>
      </c>
      <c r="AH20" s="17">
        <v>0</v>
      </c>
      <c r="AI20" s="74">
        <v>0</v>
      </c>
      <c r="AJ20" s="17">
        <v>0</v>
      </c>
      <c r="AK20" s="74">
        <v>0</v>
      </c>
      <c r="AL20" s="21"/>
      <c r="AM20" s="22"/>
      <c r="AN20" s="21"/>
      <c r="AO20" s="24"/>
      <c r="AP20" s="21"/>
      <c r="AQ20" s="22"/>
      <c r="AR20" s="23"/>
      <c r="AS20" s="22"/>
      <c r="AT20" s="21"/>
      <c r="AU20" s="24"/>
      <c r="AV20" s="21"/>
      <c r="AW20" s="22"/>
      <c r="AX20" s="25"/>
      <c r="AY20" s="24"/>
      <c r="AZ20" s="26"/>
      <c r="BA20" s="24"/>
      <c r="BB20" s="27"/>
      <c r="BC20" s="28"/>
      <c r="BD20" s="27"/>
      <c r="BE20" s="28"/>
      <c r="BF20" s="27"/>
      <c r="BG20" s="28"/>
    </row>
    <row r="21" spans="1:60" ht="21" x14ac:dyDescent="0.3">
      <c r="A21" s="6" t="s">
        <v>16</v>
      </c>
      <c r="B21" s="82">
        <f t="shared" si="8"/>
        <v>15</v>
      </c>
      <c r="C21" s="74">
        <f t="shared" si="9"/>
        <v>337468793614</v>
      </c>
      <c r="D21" s="17">
        <v>0</v>
      </c>
      <c r="E21" s="74">
        <v>0</v>
      </c>
      <c r="F21" s="17">
        <v>0</v>
      </c>
      <c r="G21" s="74">
        <v>0</v>
      </c>
      <c r="H21" s="17">
        <v>1</v>
      </c>
      <c r="I21" s="74">
        <v>30000000</v>
      </c>
      <c r="J21" s="17">
        <v>1</v>
      </c>
      <c r="K21" s="74">
        <v>336712437400</v>
      </c>
      <c r="L21" s="17">
        <v>0</v>
      </c>
      <c r="M21" s="74">
        <v>0</v>
      </c>
      <c r="N21" s="17">
        <v>0</v>
      </c>
      <c r="O21" s="74">
        <v>0</v>
      </c>
      <c r="P21" s="17">
        <v>1</v>
      </c>
      <c r="Q21" s="74">
        <v>39798991</v>
      </c>
      <c r="R21" s="17">
        <v>0</v>
      </c>
      <c r="S21" s="74">
        <v>0</v>
      </c>
      <c r="T21" s="17">
        <v>2</v>
      </c>
      <c r="U21" s="74">
        <v>61790621</v>
      </c>
      <c r="V21" s="17">
        <v>2</v>
      </c>
      <c r="W21" s="74">
        <v>71799372</v>
      </c>
      <c r="X21" s="17">
        <v>1</v>
      </c>
      <c r="Y21" s="74">
        <v>22000000</v>
      </c>
      <c r="Z21" s="17">
        <v>1</v>
      </c>
      <c r="AA21" s="74">
        <v>32000000</v>
      </c>
      <c r="AB21" s="17">
        <v>4</v>
      </c>
      <c r="AC21" s="74">
        <v>419385123</v>
      </c>
      <c r="AD21" s="17">
        <v>2</v>
      </c>
      <c r="AE21" s="74">
        <v>79582107</v>
      </c>
      <c r="AF21" s="17">
        <v>0</v>
      </c>
      <c r="AG21" s="74">
        <v>0</v>
      </c>
      <c r="AH21" s="17">
        <v>0</v>
      </c>
      <c r="AI21" s="74">
        <v>0</v>
      </c>
      <c r="AJ21" s="17">
        <v>0</v>
      </c>
      <c r="AK21" s="74">
        <v>0</v>
      </c>
      <c r="AL21" s="21"/>
      <c r="AM21" s="22"/>
      <c r="AN21" s="21"/>
      <c r="AO21" s="24"/>
      <c r="AP21" s="21"/>
      <c r="AQ21" s="22"/>
      <c r="AR21" s="23"/>
      <c r="AS21" s="22"/>
      <c r="AT21" s="21"/>
      <c r="AU21" s="24"/>
      <c r="AV21" s="21"/>
      <c r="AW21" s="22"/>
      <c r="AX21" s="25"/>
      <c r="AY21" s="24"/>
      <c r="AZ21" s="26"/>
      <c r="BA21" s="37"/>
      <c r="BB21" s="27"/>
      <c r="BC21" s="28"/>
      <c r="BD21" s="27"/>
      <c r="BE21" s="28"/>
      <c r="BF21" s="27"/>
      <c r="BG21" s="28"/>
    </row>
    <row r="22" spans="1:60" ht="21" x14ac:dyDescent="0.3">
      <c r="A22" s="6" t="s">
        <v>17</v>
      </c>
      <c r="B22" s="82">
        <f t="shared" si="8"/>
        <v>3</v>
      </c>
      <c r="C22" s="74">
        <f t="shared" si="9"/>
        <v>18305620304</v>
      </c>
      <c r="D22" s="17">
        <v>1</v>
      </c>
      <c r="E22" s="74">
        <v>150621296</v>
      </c>
      <c r="F22" s="17">
        <v>0</v>
      </c>
      <c r="G22" s="74">
        <v>0</v>
      </c>
      <c r="H22" s="17">
        <v>0</v>
      </c>
      <c r="I22" s="74">
        <v>0</v>
      </c>
      <c r="J22" s="17">
        <v>1</v>
      </c>
      <c r="K22" s="74">
        <v>18000000000</v>
      </c>
      <c r="L22" s="17">
        <v>1</v>
      </c>
      <c r="M22" s="74">
        <v>154999008</v>
      </c>
      <c r="N22" s="17">
        <v>0</v>
      </c>
      <c r="O22" s="74">
        <v>0</v>
      </c>
      <c r="P22" s="17">
        <v>0</v>
      </c>
      <c r="Q22" s="74">
        <v>0</v>
      </c>
      <c r="R22" s="17">
        <v>0</v>
      </c>
      <c r="S22" s="74">
        <v>0</v>
      </c>
      <c r="T22" s="17">
        <v>0</v>
      </c>
      <c r="U22" s="74">
        <v>0</v>
      </c>
      <c r="V22" s="17">
        <v>0</v>
      </c>
      <c r="W22" s="74">
        <v>0</v>
      </c>
      <c r="X22" s="17">
        <v>0</v>
      </c>
      <c r="Y22" s="74">
        <v>0</v>
      </c>
      <c r="Z22" s="17">
        <v>0</v>
      </c>
      <c r="AA22" s="74">
        <v>0</v>
      </c>
      <c r="AB22" s="17">
        <v>0</v>
      </c>
      <c r="AC22" s="74">
        <v>0</v>
      </c>
      <c r="AD22" s="17">
        <v>0</v>
      </c>
      <c r="AE22" s="74">
        <v>0</v>
      </c>
      <c r="AF22" s="17">
        <v>0</v>
      </c>
      <c r="AG22" s="74">
        <v>0</v>
      </c>
      <c r="AH22" s="17">
        <v>0</v>
      </c>
      <c r="AI22" s="74">
        <v>0</v>
      </c>
      <c r="AJ22" s="17">
        <v>0</v>
      </c>
      <c r="AK22" s="74">
        <v>0</v>
      </c>
      <c r="AL22" s="21"/>
      <c r="AM22" s="22"/>
      <c r="AN22" s="21"/>
      <c r="AO22" s="24"/>
      <c r="AP22" s="21"/>
      <c r="AQ22" s="22"/>
      <c r="AR22" s="23"/>
      <c r="AS22" s="22"/>
      <c r="AT22" s="21"/>
      <c r="AU22" s="24"/>
      <c r="AV22" s="21"/>
      <c r="AW22" s="22"/>
      <c r="AX22" s="25"/>
      <c r="AY22" s="24"/>
      <c r="AZ22" s="26"/>
      <c r="BA22" s="24"/>
      <c r="BB22" s="27"/>
      <c r="BC22" s="28"/>
      <c r="BD22" s="27"/>
      <c r="BE22" s="28"/>
      <c r="BF22" s="27"/>
      <c r="BG22" s="28"/>
    </row>
    <row r="23" spans="1:60" ht="18.600000000000001" customHeight="1" x14ac:dyDescent="0.3">
      <c r="A23" s="9" t="s">
        <v>30</v>
      </c>
      <c r="B23" s="18">
        <f>SUM(B18:B22)</f>
        <v>22</v>
      </c>
      <c r="C23" s="75">
        <f t="shared" ref="C23" si="10">SUM(C18:C22)</f>
        <v>364543809118</v>
      </c>
      <c r="D23" s="18">
        <f>SUM(D18:D22)</f>
        <v>1</v>
      </c>
      <c r="E23" s="75">
        <f>SUM(E18:E22)</f>
        <v>150621296</v>
      </c>
      <c r="F23" s="18">
        <f>SUM(F18:F22)</f>
        <v>1</v>
      </c>
      <c r="G23" s="75">
        <f>SUM(G18:G22)</f>
        <v>29995200</v>
      </c>
      <c r="H23" s="18">
        <f t="shared" ref="H23:M23" si="11">SUM(H18:H22)</f>
        <v>1</v>
      </c>
      <c r="I23" s="75">
        <f t="shared" si="11"/>
        <v>30000000</v>
      </c>
      <c r="J23" s="18">
        <f t="shared" si="11"/>
        <v>3</v>
      </c>
      <c r="K23" s="75">
        <f t="shared" si="11"/>
        <v>363212437400</v>
      </c>
      <c r="L23" s="18">
        <f t="shared" si="11"/>
        <v>2</v>
      </c>
      <c r="M23" s="75">
        <f t="shared" si="11"/>
        <v>194799008</v>
      </c>
      <c r="N23" s="18">
        <f t="shared" ref="N23:S23" si="12">SUM(N18:N22)</f>
        <v>0</v>
      </c>
      <c r="O23" s="75">
        <f t="shared" si="12"/>
        <v>0</v>
      </c>
      <c r="P23" s="18">
        <f t="shared" si="12"/>
        <v>1</v>
      </c>
      <c r="Q23" s="75">
        <f t="shared" si="12"/>
        <v>39798991</v>
      </c>
      <c r="R23" s="18">
        <f t="shared" si="12"/>
        <v>1</v>
      </c>
      <c r="S23" s="75">
        <f t="shared" si="12"/>
        <v>199600000</v>
      </c>
      <c r="T23" s="18">
        <f t="shared" ref="T23:Y23" si="13">SUM(T18:T22)</f>
        <v>2</v>
      </c>
      <c r="U23" s="75">
        <f t="shared" si="13"/>
        <v>61790621</v>
      </c>
      <c r="V23" s="18">
        <f t="shared" si="13"/>
        <v>2</v>
      </c>
      <c r="W23" s="75">
        <f t="shared" si="13"/>
        <v>71799372</v>
      </c>
      <c r="X23" s="18">
        <f t="shared" si="13"/>
        <v>1</v>
      </c>
      <c r="Y23" s="75">
        <f t="shared" si="13"/>
        <v>22000000</v>
      </c>
      <c r="Z23" s="18">
        <f t="shared" ref="Z23:AE23" si="14">SUM(Z18:Z22)</f>
        <v>1</v>
      </c>
      <c r="AA23" s="75">
        <f t="shared" si="14"/>
        <v>32000000</v>
      </c>
      <c r="AB23" s="18">
        <f t="shared" si="14"/>
        <v>4</v>
      </c>
      <c r="AC23" s="75">
        <f t="shared" si="14"/>
        <v>419385123</v>
      </c>
      <c r="AD23" s="18">
        <f t="shared" si="14"/>
        <v>2</v>
      </c>
      <c r="AE23" s="75">
        <f t="shared" si="14"/>
        <v>79582107</v>
      </c>
      <c r="AF23" s="18">
        <v>0</v>
      </c>
      <c r="AG23" s="75">
        <v>0</v>
      </c>
      <c r="AH23" s="18">
        <v>0</v>
      </c>
      <c r="AI23" s="75">
        <v>0</v>
      </c>
      <c r="AJ23" s="18">
        <v>0</v>
      </c>
      <c r="AK23" s="75">
        <v>0</v>
      </c>
      <c r="AL23" s="29"/>
      <c r="AM23" s="30"/>
      <c r="AN23" s="29"/>
      <c r="AO23" s="32"/>
      <c r="AP23" s="29"/>
      <c r="AQ23" s="30"/>
      <c r="AR23" s="31"/>
      <c r="AS23" s="30"/>
      <c r="AT23" s="29"/>
      <c r="AU23" s="32"/>
      <c r="AV23" s="29"/>
      <c r="AW23" s="30"/>
      <c r="AX23" s="33"/>
      <c r="AY23" s="32"/>
      <c r="AZ23" s="34"/>
      <c r="BA23" s="32"/>
      <c r="BB23" s="35"/>
      <c r="BC23" s="36"/>
      <c r="BD23" s="35"/>
      <c r="BE23" s="36"/>
      <c r="BF23" s="35"/>
      <c r="BG23" s="36"/>
    </row>
    <row r="24" spans="1:60" x14ac:dyDescent="0.3">
      <c r="D24"/>
      <c r="E24"/>
    </row>
    <row r="25" spans="1:60" x14ac:dyDescent="0.3">
      <c r="D25"/>
      <c r="E25"/>
    </row>
    <row r="26" spans="1:60" ht="25.8" x14ac:dyDescent="0.5">
      <c r="A26" s="7" t="s">
        <v>25</v>
      </c>
      <c r="D26"/>
      <c r="E26"/>
    </row>
    <row r="27" spans="1:60" s="5" customFormat="1" ht="31.5" customHeight="1" x14ac:dyDescent="0.3">
      <c r="A27" s="8" t="s">
        <v>28</v>
      </c>
      <c r="B27" s="111" t="s">
        <v>46</v>
      </c>
      <c r="C27" s="111"/>
      <c r="D27" s="110" t="s">
        <v>153</v>
      </c>
      <c r="E27" s="111"/>
      <c r="F27" s="110" t="s">
        <v>99</v>
      </c>
      <c r="G27" s="111"/>
      <c r="H27" s="114" t="s">
        <v>98</v>
      </c>
      <c r="I27" s="115"/>
      <c r="J27" s="110" t="s">
        <v>76</v>
      </c>
      <c r="K27" s="111"/>
      <c r="L27" s="110" t="s">
        <v>73</v>
      </c>
      <c r="M27" s="111"/>
      <c r="N27" s="110" t="s">
        <v>67</v>
      </c>
      <c r="O27" s="111"/>
      <c r="P27" s="110" t="s">
        <v>65</v>
      </c>
      <c r="Q27" s="111"/>
      <c r="R27" s="110" t="s">
        <v>63</v>
      </c>
      <c r="S27" s="111"/>
      <c r="T27" s="110" t="s">
        <v>61</v>
      </c>
      <c r="U27" s="111"/>
      <c r="V27" s="110" t="s">
        <v>59</v>
      </c>
      <c r="W27" s="111"/>
      <c r="X27" s="110" t="s">
        <v>58</v>
      </c>
      <c r="Y27" s="111"/>
      <c r="Z27" s="110" t="s">
        <v>56</v>
      </c>
      <c r="AA27" s="111"/>
      <c r="AB27" s="110" t="s">
        <v>52</v>
      </c>
      <c r="AC27" s="111"/>
      <c r="AD27" s="110" t="s">
        <v>51</v>
      </c>
      <c r="AE27" s="111"/>
      <c r="AF27" s="110" t="s">
        <v>49</v>
      </c>
      <c r="AG27" s="111"/>
      <c r="AH27" s="110" t="s">
        <v>48</v>
      </c>
      <c r="AI27" s="111"/>
      <c r="AJ27" s="110" t="s">
        <v>44</v>
      </c>
      <c r="AK27" s="111"/>
      <c r="AL27" s="112"/>
      <c r="AM27" s="113"/>
      <c r="AN27" s="112"/>
      <c r="AO27" s="113"/>
      <c r="AP27" s="112"/>
      <c r="AQ27" s="113"/>
      <c r="AR27" s="112"/>
      <c r="AS27" s="113"/>
      <c r="AT27" s="112"/>
      <c r="AU27" s="113"/>
      <c r="AV27" s="112"/>
      <c r="AW27" s="113"/>
      <c r="AX27" s="112"/>
      <c r="AY27" s="113"/>
      <c r="AZ27" s="112"/>
      <c r="BA27" s="113"/>
      <c r="BB27" s="112"/>
      <c r="BC27" s="113"/>
      <c r="BD27" s="112"/>
      <c r="BE27" s="113"/>
      <c r="BF27" s="112"/>
      <c r="BG27" s="112"/>
      <c r="BH27"/>
    </row>
    <row r="28" spans="1:60" s="5" customFormat="1" ht="32.25" customHeight="1" x14ac:dyDescent="0.3">
      <c r="B28" s="81" t="s">
        <v>18</v>
      </c>
      <c r="C28" s="73" t="s">
        <v>19</v>
      </c>
      <c r="D28" s="81" t="s">
        <v>18</v>
      </c>
      <c r="E28" s="73" t="s">
        <v>19</v>
      </c>
      <c r="F28" s="81" t="s">
        <v>18</v>
      </c>
      <c r="G28" s="73" t="s">
        <v>19</v>
      </c>
      <c r="H28" s="81" t="s">
        <v>18</v>
      </c>
      <c r="I28" s="73" t="s">
        <v>19</v>
      </c>
      <c r="J28" s="81" t="s">
        <v>18</v>
      </c>
      <c r="K28" s="73" t="s">
        <v>19</v>
      </c>
      <c r="L28" s="81" t="s">
        <v>18</v>
      </c>
      <c r="M28" s="73" t="s">
        <v>19</v>
      </c>
      <c r="N28" s="81" t="s">
        <v>18</v>
      </c>
      <c r="O28" s="73" t="s">
        <v>19</v>
      </c>
      <c r="P28" s="81" t="s">
        <v>18</v>
      </c>
      <c r="Q28" s="73" t="s">
        <v>19</v>
      </c>
      <c r="R28" s="81" t="s">
        <v>18</v>
      </c>
      <c r="S28" s="73" t="s">
        <v>19</v>
      </c>
      <c r="T28" s="81" t="s">
        <v>18</v>
      </c>
      <c r="U28" s="73" t="s">
        <v>19</v>
      </c>
      <c r="V28" s="81" t="s">
        <v>18</v>
      </c>
      <c r="W28" s="73" t="s">
        <v>19</v>
      </c>
      <c r="X28" s="81" t="s">
        <v>18</v>
      </c>
      <c r="Y28" s="73" t="s">
        <v>19</v>
      </c>
      <c r="Z28" s="81" t="s">
        <v>18</v>
      </c>
      <c r="AA28" s="73" t="s">
        <v>19</v>
      </c>
      <c r="AB28" s="81" t="s">
        <v>18</v>
      </c>
      <c r="AC28" s="73" t="s">
        <v>19</v>
      </c>
      <c r="AD28" s="81" t="s">
        <v>18</v>
      </c>
      <c r="AE28" s="73" t="s">
        <v>19</v>
      </c>
      <c r="AF28" s="81" t="s">
        <v>18</v>
      </c>
      <c r="AG28" s="73" t="s">
        <v>19</v>
      </c>
      <c r="AH28" s="81" t="s">
        <v>18</v>
      </c>
      <c r="AI28" s="73" t="s">
        <v>19</v>
      </c>
      <c r="AJ28" s="81" t="s">
        <v>18</v>
      </c>
      <c r="AK28" s="73" t="s">
        <v>19</v>
      </c>
      <c r="AL28" s="4"/>
      <c r="AM28" s="20"/>
      <c r="AN28" s="4"/>
      <c r="AO28" s="20"/>
      <c r="AP28" s="4"/>
      <c r="AQ28" s="20"/>
      <c r="AR28" s="4"/>
      <c r="AS28" s="20"/>
      <c r="AT28" s="4"/>
      <c r="AU28" s="20"/>
      <c r="AV28" s="4"/>
      <c r="AW28" s="20"/>
      <c r="AX28" s="4"/>
      <c r="AY28" s="20"/>
      <c r="AZ28" s="4"/>
      <c r="BA28" s="20"/>
      <c r="BB28" s="4"/>
      <c r="BC28" s="20"/>
      <c r="BD28" s="4"/>
      <c r="BE28" s="20"/>
      <c r="BF28" s="4"/>
      <c r="BG28" s="20"/>
      <c r="BH28"/>
    </row>
    <row r="29" spans="1:60" ht="21" x14ac:dyDescent="0.3">
      <c r="A29" s="6" t="s">
        <v>15</v>
      </c>
      <c r="B29" s="82">
        <f>AJ29+AH29+AF29+AD29+AB29+Z29+X29+V29+T29+R29+P29+N29+L29+J29+H29+F29+D29</f>
        <v>3</v>
      </c>
      <c r="C29" s="74">
        <f>AK29+AI29+AG29+AE29+AC29+AA29+Y29+W29+U29+S29+Q29+O29+M29+K29+I29+G29+E29</f>
        <v>197697884124</v>
      </c>
      <c r="D29" s="17">
        <f>D18+D7</f>
        <v>0</v>
      </c>
      <c r="E29" s="74">
        <f>E18+E7</f>
        <v>0</v>
      </c>
      <c r="F29" s="17">
        <f>F18+F7</f>
        <v>0</v>
      </c>
      <c r="G29" s="74">
        <f>G18+G7</f>
        <v>0</v>
      </c>
      <c r="H29" s="17">
        <f>H18+H7</f>
        <v>0</v>
      </c>
      <c r="I29" s="74">
        <f>I18+I7</f>
        <v>0</v>
      </c>
      <c r="J29" s="17">
        <f>J18+J7</f>
        <v>1</v>
      </c>
      <c r="K29" s="74">
        <f>K18+K7</f>
        <v>196296612000</v>
      </c>
      <c r="L29" s="17">
        <f>L18+L7</f>
        <v>1</v>
      </c>
      <c r="M29" s="74">
        <f>M18+M7</f>
        <v>650378600</v>
      </c>
      <c r="N29" s="17">
        <f>N18+N7</f>
        <v>0</v>
      </c>
      <c r="O29" s="74">
        <f>O18+O7</f>
        <v>0</v>
      </c>
      <c r="P29" s="17">
        <f>P18+P7</f>
        <v>0</v>
      </c>
      <c r="Q29" s="74">
        <f>Q18+Q7</f>
        <v>0</v>
      </c>
      <c r="R29" s="17">
        <f>R18+R7</f>
        <v>0</v>
      </c>
      <c r="S29" s="74">
        <f>S18+S7</f>
        <v>0</v>
      </c>
      <c r="T29" s="17">
        <f>T18+T7</f>
        <v>0</v>
      </c>
      <c r="U29" s="74">
        <f>U18+U7</f>
        <v>0</v>
      </c>
      <c r="V29" s="17">
        <f>V18+V7</f>
        <v>1</v>
      </c>
      <c r="W29" s="74">
        <f>W18+W7</f>
        <v>750893524</v>
      </c>
      <c r="X29" s="17">
        <f>X18+X7</f>
        <v>0</v>
      </c>
      <c r="Y29" s="74">
        <f>Y18+Y7</f>
        <v>0</v>
      </c>
      <c r="Z29" s="17">
        <f>Z18+Z7</f>
        <v>0</v>
      </c>
      <c r="AA29" s="74">
        <f>AA18+AA7</f>
        <v>0</v>
      </c>
      <c r="AB29" s="17">
        <f>AB18+AB7</f>
        <v>0</v>
      </c>
      <c r="AC29" s="74">
        <f>AC18+AC7</f>
        <v>0</v>
      </c>
      <c r="AD29" s="17">
        <f>AD18+AD7</f>
        <v>0</v>
      </c>
      <c r="AE29" s="74">
        <f>AE18+AE7</f>
        <v>0</v>
      </c>
      <c r="AF29" s="17">
        <f>AF18+AF7</f>
        <v>0</v>
      </c>
      <c r="AG29" s="74">
        <f>AG18+AG7</f>
        <v>0</v>
      </c>
      <c r="AH29" s="17">
        <f>AH18+AH7</f>
        <v>0</v>
      </c>
      <c r="AI29" s="74">
        <f>AI18+AI7</f>
        <v>0</v>
      </c>
      <c r="AJ29" s="17">
        <f>AJ18+AJ7</f>
        <v>0</v>
      </c>
      <c r="AK29" s="74">
        <f>AK18+AK7</f>
        <v>0</v>
      </c>
      <c r="AL29" s="21"/>
      <c r="AM29" s="22"/>
      <c r="AN29" s="21"/>
      <c r="AO29" s="22"/>
      <c r="AP29" s="21"/>
      <c r="AQ29" s="22"/>
      <c r="AR29" s="21"/>
      <c r="AS29" s="22"/>
      <c r="AT29" s="21"/>
      <c r="AU29" s="24"/>
      <c r="AV29" s="21"/>
      <c r="AW29" s="22"/>
      <c r="AX29" s="25"/>
      <c r="AY29" s="24"/>
      <c r="AZ29" s="26"/>
      <c r="BA29" s="24"/>
      <c r="BB29" s="27"/>
      <c r="BC29" s="28"/>
      <c r="BD29" s="27"/>
      <c r="BE29" s="28"/>
      <c r="BF29" s="27"/>
      <c r="BG29" s="28"/>
    </row>
    <row r="30" spans="1:60" ht="21" x14ac:dyDescent="0.3">
      <c r="A30" s="6" t="s">
        <v>21</v>
      </c>
      <c r="B30" s="82">
        <f t="shared" ref="B30:B33" si="15">AJ30+AH30+AF30+AD30+AB30+Z30+X30+V30+T30+R30+P30+N30+L30+J30+H30+F30+D30</f>
        <v>6</v>
      </c>
      <c r="C30" s="74">
        <f t="shared" ref="C30:C33" si="16">AK30+AI30+AG30+AE30+AC30+AA30+Y30+W30+U30+S30+Q30+O30+M30+K30+I30+G30+E30</f>
        <v>13703374478</v>
      </c>
      <c r="D30" s="17">
        <f t="shared" ref="D30:E33" si="17">D19+D8</f>
        <v>0</v>
      </c>
      <c r="E30" s="74">
        <f t="shared" si="17"/>
        <v>0</v>
      </c>
      <c r="F30" s="17">
        <f>F19+F8</f>
        <v>1</v>
      </c>
      <c r="G30" s="74">
        <f>G19+G8</f>
        <v>29995200</v>
      </c>
      <c r="H30" s="17">
        <f>H19+H8</f>
        <v>0</v>
      </c>
      <c r="I30" s="74">
        <f>I19+I8</f>
        <v>0</v>
      </c>
      <c r="J30" s="17">
        <f>J19+J8</f>
        <v>1</v>
      </c>
      <c r="K30" s="74">
        <f>K19+K8</f>
        <v>12361810000</v>
      </c>
      <c r="L30" s="17">
        <f>L19+L8</f>
        <v>0</v>
      </c>
      <c r="M30" s="74">
        <f>M19+M8</f>
        <v>0</v>
      </c>
      <c r="N30" s="17">
        <f>N19+N8</f>
        <v>0</v>
      </c>
      <c r="O30" s="74">
        <f>O19+O8</f>
        <v>0</v>
      </c>
      <c r="P30" s="17">
        <f>P19+P8</f>
        <v>0</v>
      </c>
      <c r="Q30" s="74">
        <f>Q19+Q8</f>
        <v>0</v>
      </c>
      <c r="R30" s="17">
        <f>R19+R8</f>
        <v>1</v>
      </c>
      <c r="S30" s="74">
        <f>S19+S8</f>
        <v>199600000</v>
      </c>
      <c r="T30" s="17">
        <f>T19+T8</f>
        <v>1</v>
      </c>
      <c r="U30" s="74">
        <f>U19+U8</f>
        <v>235000000</v>
      </c>
      <c r="V30" s="17">
        <f>V19+V8</f>
        <v>1</v>
      </c>
      <c r="W30" s="74">
        <f>W19+W8</f>
        <v>360484891</v>
      </c>
      <c r="X30" s="17">
        <f>X19+X8</f>
        <v>0</v>
      </c>
      <c r="Y30" s="74">
        <f>Y19+Y8</f>
        <v>0</v>
      </c>
      <c r="Z30" s="17">
        <f>Z19+Z8</f>
        <v>0</v>
      </c>
      <c r="AA30" s="74">
        <f>AA19+AA8</f>
        <v>0</v>
      </c>
      <c r="AB30" s="17">
        <f>AB19+AB8</f>
        <v>1</v>
      </c>
      <c r="AC30" s="74">
        <f>AC19+AC8</f>
        <v>516484387</v>
      </c>
      <c r="AD30" s="17">
        <f>AD19+AD8</f>
        <v>0</v>
      </c>
      <c r="AE30" s="74">
        <f>AE19+AE8</f>
        <v>0</v>
      </c>
      <c r="AF30" s="17">
        <f>AF19+AF8</f>
        <v>0</v>
      </c>
      <c r="AG30" s="74">
        <f>AG19+AG8</f>
        <v>0</v>
      </c>
      <c r="AH30" s="17">
        <f>AH19+AH8</f>
        <v>0</v>
      </c>
      <c r="AI30" s="74">
        <f>AI19+AI8</f>
        <v>0</v>
      </c>
      <c r="AJ30" s="17">
        <f>AJ19+AJ8</f>
        <v>0</v>
      </c>
      <c r="AK30" s="74">
        <f>AK19+AK8</f>
        <v>0</v>
      </c>
      <c r="AL30" s="21"/>
      <c r="AM30" s="22"/>
      <c r="AN30" s="21"/>
      <c r="AO30" s="22"/>
      <c r="AP30" s="21"/>
      <c r="AQ30" s="22"/>
      <c r="AR30" s="21"/>
      <c r="AS30" s="22"/>
      <c r="AT30" s="21"/>
      <c r="AU30" s="24"/>
      <c r="AV30" s="21"/>
      <c r="AW30" s="22"/>
      <c r="AX30" s="25"/>
      <c r="AY30" s="24"/>
      <c r="AZ30" s="26"/>
      <c r="BA30" s="24"/>
      <c r="BB30" s="27"/>
      <c r="BC30" s="28"/>
      <c r="BD30" s="27"/>
      <c r="BE30" s="28"/>
      <c r="BF30" s="27"/>
      <c r="BG30" s="28"/>
    </row>
    <row r="31" spans="1:60" ht="21" x14ac:dyDescent="0.3">
      <c r="A31" s="6" t="s">
        <v>20</v>
      </c>
      <c r="B31" s="82">
        <f t="shared" si="15"/>
        <v>5</v>
      </c>
      <c r="C31" s="74">
        <f t="shared" si="16"/>
        <v>10210390407</v>
      </c>
      <c r="D31" s="17">
        <f t="shared" si="17"/>
        <v>0</v>
      </c>
      <c r="E31" s="74">
        <f t="shared" si="17"/>
        <v>0</v>
      </c>
      <c r="F31" s="17">
        <f>F20+F9</f>
        <v>0</v>
      </c>
      <c r="G31" s="74">
        <f>G20+G9</f>
        <v>0</v>
      </c>
      <c r="H31" s="17">
        <f>H20+H9</f>
        <v>0</v>
      </c>
      <c r="I31" s="74">
        <f>I20+I9</f>
        <v>0</v>
      </c>
      <c r="J31" s="17">
        <f>J20+J9</f>
        <v>1</v>
      </c>
      <c r="K31" s="74">
        <f>K20+K9</f>
        <v>8500000000</v>
      </c>
      <c r="L31" s="17">
        <f>L20+L9</f>
        <v>1</v>
      </c>
      <c r="M31" s="74">
        <f>M20+M9</f>
        <v>39800000</v>
      </c>
      <c r="N31" s="17">
        <f>N20+N9</f>
        <v>0</v>
      </c>
      <c r="O31" s="74">
        <f>O20+O9</f>
        <v>0</v>
      </c>
      <c r="P31" s="17">
        <f>P20+P9</f>
        <v>0</v>
      </c>
      <c r="Q31" s="74">
        <f>Q20+Q9</f>
        <v>0</v>
      </c>
      <c r="R31" s="17">
        <f>R20+R9</f>
        <v>1</v>
      </c>
      <c r="S31" s="74">
        <f>S20+S9</f>
        <v>600000000</v>
      </c>
      <c r="T31" s="17">
        <f>T20+T9</f>
        <v>0</v>
      </c>
      <c r="U31" s="74">
        <f>U20+U9</f>
        <v>0</v>
      </c>
      <c r="V31" s="17">
        <f>V20+V9</f>
        <v>0</v>
      </c>
      <c r="W31" s="74">
        <f>W20+W9</f>
        <v>0</v>
      </c>
      <c r="X31" s="17">
        <f>X20+X9</f>
        <v>1</v>
      </c>
      <c r="Y31" s="74">
        <f>Y20+Y9</f>
        <v>878176213</v>
      </c>
      <c r="Z31" s="17">
        <f>Z20+Z9</f>
        <v>1</v>
      </c>
      <c r="AA31" s="74">
        <f>AA20+AA9</f>
        <v>192414194</v>
      </c>
      <c r="AB31" s="17">
        <f>AB20+AB9</f>
        <v>0</v>
      </c>
      <c r="AC31" s="74">
        <f>AC20+AC9</f>
        <v>0</v>
      </c>
      <c r="AD31" s="17">
        <f>AD20+AD9</f>
        <v>0</v>
      </c>
      <c r="AE31" s="74">
        <f>AE20+AE9</f>
        <v>0</v>
      </c>
      <c r="AF31" s="17">
        <f>AF20+AF9</f>
        <v>0</v>
      </c>
      <c r="AG31" s="74">
        <f>AG20+AG9</f>
        <v>0</v>
      </c>
      <c r="AH31" s="17">
        <f>AH20+AH9</f>
        <v>0</v>
      </c>
      <c r="AI31" s="74">
        <f>AI20+AI9</f>
        <v>0</v>
      </c>
      <c r="AJ31" s="17">
        <f>AJ20+AJ9</f>
        <v>0</v>
      </c>
      <c r="AK31" s="74">
        <f>AK20+AK9</f>
        <v>0</v>
      </c>
      <c r="AL31" s="21"/>
      <c r="AM31" s="22"/>
      <c r="AN31" s="21"/>
      <c r="AO31" s="22"/>
      <c r="AP31" s="21"/>
      <c r="AQ31" s="22"/>
      <c r="AR31" s="21"/>
      <c r="AS31" s="22"/>
      <c r="AT31" s="21"/>
      <c r="AU31" s="24"/>
      <c r="AV31" s="21"/>
      <c r="AW31" s="22"/>
      <c r="AX31" s="25"/>
      <c r="AY31" s="24"/>
      <c r="AZ31" s="26"/>
      <c r="BA31" s="24"/>
      <c r="BB31" s="27"/>
      <c r="BC31" s="28"/>
      <c r="BD31" s="27"/>
      <c r="BE31" s="28"/>
      <c r="BF31" s="27"/>
      <c r="BG31" s="28"/>
    </row>
    <row r="32" spans="1:60" ht="21" x14ac:dyDescent="0.3">
      <c r="A32" s="6" t="s">
        <v>16</v>
      </c>
      <c r="B32" s="82">
        <f t="shared" si="15"/>
        <v>50</v>
      </c>
      <c r="C32" s="74">
        <f t="shared" si="16"/>
        <v>431722080893</v>
      </c>
      <c r="D32" s="17">
        <f t="shared" si="17"/>
        <v>3</v>
      </c>
      <c r="E32" s="74">
        <f t="shared" si="17"/>
        <v>4170245039</v>
      </c>
      <c r="F32" s="17">
        <f>F21+F10</f>
        <v>5</v>
      </c>
      <c r="G32" s="74">
        <f>G21+G10</f>
        <v>2501827038</v>
      </c>
      <c r="H32" s="17">
        <f>H21+H10</f>
        <v>2</v>
      </c>
      <c r="I32" s="74">
        <f>I21+I10</f>
        <v>449653203</v>
      </c>
      <c r="J32" s="17">
        <f>J21+J10</f>
        <v>3</v>
      </c>
      <c r="K32" s="74">
        <f>K21+K10</f>
        <v>412387203200</v>
      </c>
      <c r="L32" s="17">
        <f>L21+L10</f>
        <v>2</v>
      </c>
      <c r="M32" s="74">
        <f>M21+M10</f>
        <v>655656166</v>
      </c>
      <c r="N32" s="17">
        <f>N21+N10</f>
        <v>1</v>
      </c>
      <c r="O32" s="74">
        <f>O21+O10</f>
        <v>131600000</v>
      </c>
      <c r="P32" s="17">
        <f>P21+P10</f>
        <v>3</v>
      </c>
      <c r="Q32" s="74">
        <f>Q21+Q10</f>
        <v>249282177</v>
      </c>
      <c r="R32" s="17">
        <f>R21+R10</f>
        <v>2</v>
      </c>
      <c r="S32" s="74">
        <f>S21+S10</f>
        <v>399526174</v>
      </c>
      <c r="T32" s="17">
        <f>T21+T10</f>
        <v>2</v>
      </c>
      <c r="U32" s="74">
        <f>U21+U10</f>
        <v>61790621</v>
      </c>
      <c r="V32" s="17">
        <f>V21+V10</f>
        <v>3</v>
      </c>
      <c r="W32" s="74">
        <f>W21+W10</f>
        <v>337712285</v>
      </c>
      <c r="X32" s="17">
        <f>X21+X10</f>
        <v>6</v>
      </c>
      <c r="Y32" s="74">
        <f>Y21+Y10</f>
        <v>1722598399</v>
      </c>
      <c r="Z32" s="17">
        <f>Z21+Z10</f>
        <v>4</v>
      </c>
      <c r="AA32" s="74">
        <f>AA21+AA10</f>
        <v>678291550</v>
      </c>
      <c r="AB32" s="17">
        <f>AB21+AB10</f>
        <v>7</v>
      </c>
      <c r="AC32" s="74">
        <f>AC21+AC10</f>
        <v>1002640468</v>
      </c>
      <c r="AD32" s="17">
        <f>AD21+AD10</f>
        <v>5</v>
      </c>
      <c r="AE32" s="74">
        <f>AE21+AE10</f>
        <v>3248782708</v>
      </c>
      <c r="AF32" s="17">
        <f>AF21+AF10</f>
        <v>0</v>
      </c>
      <c r="AG32" s="74">
        <f>AG21+AG10</f>
        <v>0</v>
      </c>
      <c r="AH32" s="17">
        <f>AH21+AH10</f>
        <v>2</v>
      </c>
      <c r="AI32" s="74">
        <f>AI21+AI10</f>
        <v>3725271865</v>
      </c>
      <c r="AJ32" s="17">
        <f>AJ21+AJ10</f>
        <v>0</v>
      </c>
      <c r="AK32" s="74">
        <f>AK21+AK10</f>
        <v>0</v>
      </c>
      <c r="AL32" s="21"/>
      <c r="AM32" s="22"/>
      <c r="AN32" s="21"/>
      <c r="AO32" s="22"/>
      <c r="AP32" s="21"/>
      <c r="AQ32" s="22"/>
      <c r="AR32" s="21"/>
      <c r="AS32" s="22"/>
      <c r="AT32" s="21"/>
      <c r="AU32" s="24"/>
      <c r="AV32" s="21"/>
      <c r="AW32" s="22"/>
      <c r="AX32" s="25"/>
      <c r="AY32" s="24"/>
      <c r="AZ32" s="26"/>
      <c r="BA32" s="24"/>
      <c r="BB32" s="27"/>
      <c r="BC32" s="28"/>
      <c r="BD32" s="27"/>
      <c r="BE32" s="28"/>
      <c r="BF32" s="27"/>
      <c r="BG32" s="28"/>
    </row>
    <row r="33" spans="1:60" ht="21" x14ac:dyDescent="0.3">
      <c r="A33" s="6" t="s">
        <v>17</v>
      </c>
      <c r="B33" s="82">
        <f t="shared" si="15"/>
        <v>14</v>
      </c>
      <c r="C33" s="74">
        <f t="shared" si="16"/>
        <v>84707480515.300003</v>
      </c>
      <c r="D33" s="17">
        <f t="shared" si="17"/>
        <v>1</v>
      </c>
      <c r="E33" s="74">
        <f t="shared" si="17"/>
        <v>150621296</v>
      </c>
      <c r="F33" s="17">
        <f>F22+F11</f>
        <v>1</v>
      </c>
      <c r="G33" s="74">
        <f>G22+G11</f>
        <v>549998938</v>
      </c>
      <c r="H33" s="17">
        <f>H22+H11</f>
        <v>0</v>
      </c>
      <c r="I33" s="74">
        <f>I22+I11</f>
        <v>0</v>
      </c>
      <c r="J33" s="17">
        <f>J22+J11</f>
        <v>1</v>
      </c>
      <c r="K33" s="74">
        <f>K22+K11</f>
        <v>18000000000</v>
      </c>
      <c r="L33" s="17">
        <f>L22+L11</f>
        <v>1</v>
      </c>
      <c r="M33" s="74">
        <f>M22+M11</f>
        <v>154999008</v>
      </c>
      <c r="N33" s="17">
        <f>N22+N11</f>
        <v>1</v>
      </c>
      <c r="O33" s="74">
        <f>O22+O11</f>
        <v>240415584</v>
      </c>
      <c r="P33" s="17">
        <f>P22+P11</f>
        <v>1</v>
      </c>
      <c r="Q33" s="74">
        <f>Q22+Q11</f>
        <v>1312153344</v>
      </c>
      <c r="R33" s="17">
        <f>R22+R11</f>
        <v>0</v>
      </c>
      <c r="S33" s="74">
        <f>S22+S11</f>
        <v>0</v>
      </c>
      <c r="T33" s="17">
        <f>T22+T11</f>
        <v>0</v>
      </c>
      <c r="U33" s="74">
        <f>U22+U11</f>
        <v>0</v>
      </c>
      <c r="V33" s="17">
        <f>V22+V11</f>
        <v>0</v>
      </c>
      <c r="W33" s="74">
        <f>W22+W11</f>
        <v>0</v>
      </c>
      <c r="X33" s="17">
        <f>X22+X11</f>
        <v>1</v>
      </c>
      <c r="Y33" s="74">
        <f>Y22+Y11</f>
        <v>118584968.3</v>
      </c>
      <c r="Z33" s="17">
        <f>Z22+Z11</f>
        <v>0</v>
      </c>
      <c r="AA33" s="74">
        <f>AA22+AA11</f>
        <v>0</v>
      </c>
      <c r="AB33" s="17">
        <f>AB22+AB11</f>
        <v>2</v>
      </c>
      <c r="AC33" s="74">
        <f>AC22+AC11</f>
        <v>61625286736</v>
      </c>
      <c r="AD33" s="17">
        <f>AD22+AD11</f>
        <v>2</v>
      </c>
      <c r="AE33" s="74">
        <f>AE22+AE11</f>
        <v>926451225</v>
      </c>
      <c r="AF33" s="17">
        <f>AF22+AF11</f>
        <v>1</v>
      </c>
      <c r="AG33" s="74">
        <f>AG22+AG11</f>
        <v>110000000</v>
      </c>
      <c r="AH33" s="17">
        <f>AH22+AH11</f>
        <v>1</v>
      </c>
      <c r="AI33" s="74">
        <f>AI22+AI11</f>
        <v>154000000</v>
      </c>
      <c r="AJ33" s="17">
        <f>AJ22+AJ11</f>
        <v>1</v>
      </c>
      <c r="AK33" s="74">
        <f>AK22+AK11</f>
        <v>1364969416</v>
      </c>
      <c r="AL33" s="21"/>
      <c r="AM33" s="22"/>
      <c r="AN33" s="21"/>
      <c r="AO33" s="22"/>
      <c r="AP33" s="21"/>
      <c r="AQ33" s="22"/>
      <c r="AR33" s="21"/>
      <c r="AS33" s="22"/>
      <c r="AT33" s="21"/>
      <c r="AU33" s="24"/>
      <c r="AV33" s="21"/>
      <c r="AW33" s="22"/>
      <c r="AX33" s="25"/>
      <c r="AY33" s="24"/>
      <c r="AZ33" s="26"/>
      <c r="BA33" s="24"/>
      <c r="BB33" s="27"/>
      <c r="BC33" s="28"/>
      <c r="BD33" s="27"/>
      <c r="BE33" s="28"/>
      <c r="BF33" s="27"/>
      <c r="BG33" s="28"/>
    </row>
    <row r="34" spans="1:60" ht="21" customHeight="1" x14ac:dyDescent="0.3">
      <c r="A34" s="9" t="s">
        <v>31</v>
      </c>
      <c r="B34" s="18">
        <f>SUM(B29:B33)</f>
        <v>78</v>
      </c>
      <c r="C34" s="75">
        <f t="shared" ref="C34" si="18">SUM(C29:C33)</f>
        <v>738041210417.30005</v>
      </c>
      <c r="D34" s="18">
        <f>SUM(D29:D33)</f>
        <v>4</v>
      </c>
      <c r="E34" s="75">
        <f>SUM(E29:E33)</f>
        <v>4320866335</v>
      </c>
      <c r="F34" s="18">
        <f>SUM(F29:F33)</f>
        <v>7</v>
      </c>
      <c r="G34" s="75">
        <f>SUM(G29:G33)</f>
        <v>3081821176</v>
      </c>
      <c r="H34" s="18">
        <f t="shared" ref="H34:M34" si="19">SUM(H29:H33)</f>
        <v>2</v>
      </c>
      <c r="I34" s="75">
        <f t="shared" si="19"/>
        <v>449653203</v>
      </c>
      <c r="J34" s="18">
        <f t="shared" si="19"/>
        <v>7</v>
      </c>
      <c r="K34" s="75">
        <f t="shared" si="19"/>
        <v>647545625200</v>
      </c>
      <c r="L34" s="18">
        <f t="shared" si="19"/>
        <v>5</v>
      </c>
      <c r="M34" s="75">
        <f t="shared" si="19"/>
        <v>1500833774</v>
      </c>
      <c r="N34" s="18">
        <f t="shared" ref="N34:S34" si="20">SUM(N29:N33)</f>
        <v>2</v>
      </c>
      <c r="O34" s="75">
        <f t="shared" si="20"/>
        <v>372015584</v>
      </c>
      <c r="P34" s="18">
        <f t="shared" si="20"/>
        <v>4</v>
      </c>
      <c r="Q34" s="75">
        <f t="shared" si="20"/>
        <v>1561435521</v>
      </c>
      <c r="R34" s="18">
        <f t="shared" si="20"/>
        <v>4</v>
      </c>
      <c r="S34" s="75">
        <f t="shared" si="20"/>
        <v>1199126174</v>
      </c>
      <c r="T34" s="18">
        <f t="shared" ref="T34:Y34" si="21">SUM(T29:T33)</f>
        <v>3</v>
      </c>
      <c r="U34" s="75">
        <f t="shared" si="21"/>
        <v>296790621</v>
      </c>
      <c r="V34" s="18">
        <f t="shared" si="21"/>
        <v>5</v>
      </c>
      <c r="W34" s="75">
        <f t="shared" si="21"/>
        <v>1449090700</v>
      </c>
      <c r="X34" s="18">
        <f t="shared" si="21"/>
        <v>8</v>
      </c>
      <c r="Y34" s="75">
        <f t="shared" si="21"/>
        <v>2719359580.3000002</v>
      </c>
      <c r="Z34" s="18">
        <f t="shared" ref="Z34:AE34" si="22">SUM(Z29:Z33)</f>
        <v>5</v>
      </c>
      <c r="AA34" s="75">
        <f t="shared" si="22"/>
        <v>870705744</v>
      </c>
      <c r="AB34" s="18">
        <f t="shared" si="22"/>
        <v>10</v>
      </c>
      <c r="AC34" s="75">
        <f t="shared" si="22"/>
        <v>63144411591</v>
      </c>
      <c r="AD34" s="18">
        <f t="shared" si="22"/>
        <v>7</v>
      </c>
      <c r="AE34" s="75">
        <f t="shared" si="22"/>
        <v>4175233933</v>
      </c>
      <c r="AF34" s="18">
        <f t="shared" ref="AF34:AK34" si="23">SUM(AF29:AF33)</f>
        <v>1</v>
      </c>
      <c r="AG34" s="75">
        <f t="shared" si="23"/>
        <v>110000000</v>
      </c>
      <c r="AH34" s="18">
        <f t="shared" si="23"/>
        <v>3</v>
      </c>
      <c r="AI34" s="75">
        <f t="shared" si="23"/>
        <v>3879271865</v>
      </c>
      <c r="AJ34" s="18">
        <f t="shared" si="23"/>
        <v>1</v>
      </c>
      <c r="AK34" s="75">
        <f t="shared" si="23"/>
        <v>1364969416</v>
      </c>
      <c r="AL34" s="29"/>
      <c r="AM34" s="30"/>
      <c r="AN34" s="29"/>
      <c r="AO34" s="30"/>
      <c r="AP34" s="29"/>
      <c r="AQ34" s="30"/>
      <c r="AR34" s="29"/>
      <c r="AS34" s="30"/>
      <c r="AT34" s="29"/>
      <c r="AU34" s="32"/>
      <c r="AV34" s="29"/>
      <c r="AW34" s="30"/>
      <c r="AX34" s="33"/>
      <c r="AY34" s="32"/>
      <c r="AZ34" s="34"/>
      <c r="BA34" s="32"/>
      <c r="BB34" s="35"/>
      <c r="BC34" s="36"/>
      <c r="BD34" s="35"/>
      <c r="BE34" s="36"/>
      <c r="BF34" s="35"/>
      <c r="BG34" s="36"/>
    </row>
    <row r="35" spans="1:60" x14ac:dyDescent="0.3">
      <c r="D35"/>
      <c r="E35"/>
    </row>
    <row r="36" spans="1:60" x14ac:dyDescent="0.3">
      <c r="D36"/>
      <c r="E36"/>
    </row>
    <row r="37" spans="1:60" ht="25.8" x14ac:dyDescent="0.5">
      <c r="A37" s="7" t="s">
        <v>32</v>
      </c>
      <c r="D37"/>
      <c r="E37"/>
    </row>
    <row r="38" spans="1:60" s="5" customFormat="1" ht="31.5" customHeight="1" x14ac:dyDescent="0.3">
      <c r="A38" s="8"/>
      <c r="B38" s="111" t="s">
        <v>46</v>
      </c>
      <c r="C38" s="111"/>
      <c r="D38" s="110" t="s">
        <v>153</v>
      </c>
      <c r="E38" s="111"/>
      <c r="F38" s="110" t="s">
        <v>99</v>
      </c>
      <c r="G38" s="111"/>
      <c r="H38" s="114" t="s">
        <v>98</v>
      </c>
      <c r="I38" s="115"/>
      <c r="J38" s="110" t="s">
        <v>76</v>
      </c>
      <c r="K38" s="111"/>
      <c r="L38" s="110" t="s">
        <v>73</v>
      </c>
      <c r="M38" s="111"/>
      <c r="N38" s="110" t="s">
        <v>67</v>
      </c>
      <c r="O38" s="111"/>
      <c r="P38" s="110" t="s">
        <v>65</v>
      </c>
      <c r="Q38" s="111"/>
      <c r="R38" s="110" t="s">
        <v>63</v>
      </c>
      <c r="S38" s="111"/>
      <c r="T38" s="110" t="s">
        <v>61</v>
      </c>
      <c r="U38" s="111"/>
      <c r="V38" s="110" t="s">
        <v>59</v>
      </c>
      <c r="W38" s="111"/>
      <c r="X38" s="110" t="s">
        <v>58</v>
      </c>
      <c r="Y38" s="111"/>
      <c r="Z38" s="110" t="s">
        <v>56</v>
      </c>
      <c r="AA38" s="111"/>
      <c r="AB38" s="110" t="s">
        <v>52</v>
      </c>
      <c r="AC38" s="111"/>
      <c r="AD38" s="110" t="s">
        <v>51</v>
      </c>
      <c r="AE38" s="111"/>
      <c r="AF38" s="110" t="s">
        <v>49</v>
      </c>
      <c r="AG38" s="111"/>
      <c r="AH38" s="110" t="s">
        <v>48</v>
      </c>
      <c r="AI38" s="111"/>
      <c r="AJ38" s="110" t="s">
        <v>44</v>
      </c>
      <c r="AK38" s="111"/>
      <c r="AL38" s="112"/>
      <c r="AM38" s="113"/>
      <c r="AN38" s="112"/>
      <c r="AO38" s="113"/>
      <c r="AP38" s="112"/>
      <c r="AQ38" s="113"/>
      <c r="AR38" s="112"/>
      <c r="AS38" s="113"/>
      <c r="AT38" s="112"/>
      <c r="AU38" s="113"/>
      <c r="AV38" s="112"/>
      <c r="AW38" s="113"/>
      <c r="AX38" s="112"/>
      <c r="AY38" s="113"/>
      <c r="AZ38" s="112"/>
      <c r="BA38" s="113"/>
      <c r="BB38" s="112"/>
      <c r="BC38" s="113"/>
      <c r="BD38" s="112"/>
      <c r="BE38" s="113"/>
      <c r="BF38" s="112"/>
      <c r="BG38" s="112"/>
      <c r="BH38"/>
    </row>
    <row r="39" spans="1:60" s="5" customFormat="1" ht="32.25" customHeight="1" x14ac:dyDescent="0.3">
      <c r="B39" s="81" t="s">
        <v>18</v>
      </c>
      <c r="C39" s="73" t="s">
        <v>19</v>
      </c>
      <c r="D39" s="81" t="s">
        <v>18</v>
      </c>
      <c r="E39" s="73" t="s">
        <v>19</v>
      </c>
      <c r="F39" s="81" t="s">
        <v>18</v>
      </c>
      <c r="G39" s="73" t="s">
        <v>19</v>
      </c>
      <c r="H39" s="81" t="s">
        <v>18</v>
      </c>
      <c r="I39" s="73" t="s">
        <v>19</v>
      </c>
      <c r="J39" s="81" t="s">
        <v>18</v>
      </c>
      <c r="K39" s="73" t="s">
        <v>19</v>
      </c>
      <c r="L39" s="81" t="s">
        <v>18</v>
      </c>
      <c r="M39" s="73" t="s">
        <v>19</v>
      </c>
      <c r="N39" s="81" t="s">
        <v>18</v>
      </c>
      <c r="O39" s="73" t="s">
        <v>19</v>
      </c>
      <c r="P39" s="81" t="s">
        <v>18</v>
      </c>
      <c r="Q39" s="73" t="s">
        <v>19</v>
      </c>
      <c r="R39" s="81" t="s">
        <v>18</v>
      </c>
      <c r="S39" s="73" t="s">
        <v>19</v>
      </c>
      <c r="T39" s="81" t="s">
        <v>18</v>
      </c>
      <c r="U39" s="73" t="s">
        <v>19</v>
      </c>
      <c r="V39" s="81" t="s">
        <v>18</v>
      </c>
      <c r="W39" s="73" t="s">
        <v>19</v>
      </c>
      <c r="X39" s="81" t="s">
        <v>18</v>
      </c>
      <c r="Y39" s="73" t="s">
        <v>19</v>
      </c>
      <c r="Z39" s="81" t="s">
        <v>18</v>
      </c>
      <c r="AA39" s="73" t="s">
        <v>19</v>
      </c>
      <c r="AB39" s="81" t="s">
        <v>18</v>
      </c>
      <c r="AC39" s="73" t="s">
        <v>19</v>
      </c>
      <c r="AD39" s="81" t="s">
        <v>18</v>
      </c>
      <c r="AE39" s="73" t="s">
        <v>19</v>
      </c>
      <c r="AF39" s="81" t="s">
        <v>18</v>
      </c>
      <c r="AG39" s="73" t="s">
        <v>19</v>
      </c>
      <c r="AH39" s="81" t="s">
        <v>18</v>
      </c>
      <c r="AI39" s="73" t="s">
        <v>19</v>
      </c>
      <c r="AJ39" s="81" t="s">
        <v>18</v>
      </c>
      <c r="AK39" s="73" t="s">
        <v>19</v>
      </c>
      <c r="AL39" s="4"/>
      <c r="AM39" s="20"/>
      <c r="AN39" s="4"/>
      <c r="AO39" s="20"/>
      <c r="AP39" s="4"/>
      <c r="AQ39" s="20"/>
      <c r="AR39" s="4"/>
      <c r="AS39" s="20"/>
      <c r="AT39" s="4"/>
      <c r="AU39" s="20"/>
      <c r="AV39" s="4"/>
      <c r="AW39" s="20"/>
      <c r="AX39" s="4"/>
      <c r="AY39" s="20"/>
      <c r="AZ39" s="4"/>
      <c r="BA39" s="20"/>
      <c r="BB39" s="4"/>
      <c r="BC39" s="20"/>
      <c r="BD39" s="4"/>
      <c r="BE39" s="20"/>
      <c r="BF39" s="4"/>
      <c r="BG39" s="20"/>
      <c r="BH39"/>
    </row>
    <row r="40" spans="1:60" ht="21" x14ac:dyDescent="0.3">
      <c r="A40" s="9" t="s">
        <v>29</v>
      </c>
      <c r="B40" s="84">
        <f>B12</f>
        <v>56</v>
      </c>
      <c r="C40" s="76">
        <f t="shared" ref="C40" si="24">C12</f>
        <v>373497401299.29999</v>
      </c>
      <c r="D40" s="19">
        <f>D12</f>
        <v>3</v>
      </c>
      <c r="E40" s="76">
        <f>E12</f>
        <v>4170245039</v>
      </c>
      <c r="F40" s="19">
        <f>F12</f>
        <v>6</v>
      </c>
      <c r="G40" s="76">
        <f>G12</f>
        <v>3051825976</v>
      </c>
      <c r="H40" s="19">
        <f>H12</f>
        <v>1</v>
      </c>
      <c r="I40" s="76">
        <f>I12</f>
        <v>419653203</v>
      </c>
      <c r="J40" s="19">
        <f>J12</f>
        <v>4</v>
      </c>
      <c r="K40" s="76">
        <f>K12</f>
        <v>284333187800</v>
      </c>
      <c r="L40" s="19">
        <f>L12</f>
        <v>3</v>
      </c>
      <c r="M40" s="76">
        <f>M12</f>
        <v>1306034766</v>
      </c>
      <c r="N40" s="19">
        <f>N12</f>
        <v>2</v>
      </c>
      <c r="O40" s="76">
        <f>O12</f>
        <v>372015584</v>
      </c>
      <c r="P40" s="19">
        <f>P12</f>
        <v>3</v>
      </c>
      <c r="Q40" s="76">
        <f>Q12</f>
        <v>1521636530</v>
      </c>
      <c r="R40" s="19">
        <f>R12</f>
        <v>3</v>
      </c>
      <c r="S40" s="76">
        <f>S12</f>
        <v>999526174</v>
      </c>
      <c r="T40" s="19">
        <f>T12</f>
        <v>1</v>
      </c>
      <c r="U40" s="76">
        <f>U12</f>
        <v>235000000</v>
      </c>
      <c r="V40" s="19">
        <f>V12</f>
        <v>3</v>
      </c>
      <c r="W40" s="76">
        <f>W12</f>
        <v>1377291328</v>
      </c>
      <c r="X40" s="19">
        <f>X12</f>
        <v>7</v>
      </c>
      <c r="Y40" s="76">
        <f>Y12</f>
        <v>2697359580.3000002</v>
      </c>
      <c r="Z40" s="19">
        <f>Z12</f>
        <v>4</v>
      </c>
      <c r="AA40" s="76">
        <f>AA12</f>
        <v>838705744</v>
      </c>
      <c r="AB40" s="19">
        <f>AB12</f>
        <v>6</v>
      </c>
      <c r="AC40" s="76">
        <f>AC12</f>
        <v>62725026468</v>
      </c>
      <c r="AD40" s="19">
        <f>AD12</f>
        <v>5</v>
      </c>
      <c r="AE40" s="76">
        <f>AE12</f>
        <v>4095651826</v>
      </c>
      <c r="AF40" s="19">
        <f>AF12</f>
        <v>1</v>
      </c>
      <c r="AG40" s="76">
        <f>AG12</f>
        <v>110000000</v>
      </c>
      <c r="AH40" s="19">
        <f>AH12</f>
        <v>3</v>
      </c>
      <c r="AI40" s="76">
        <f>AI12</f>
        <v>3879271865</v>
      </c>
      <c r="AJ40" s="19">
        <f>AJ12</f>
        <v>1</v>
      </c>
      <c r="AK40" s="76">
        <f>AK12</f>
        <v>1364969416</v>
      </c>
      <c r="AL40" s="38"/>
      <c r="AM40" s="39"/>
      <c r="AN40" s="38"/>
      <c r="AO40" s="39"/>
      <c r="AP40" s="38"/>
      <c r="AQ40" s="39"/>
      <c r="AR40" s="38"/>
      <c r="AS40" s="39"/>
      <c r="AT40" s="40"/>
      <c r="AU40" s="40"/>
      <c r="AV40" s="38"/>
      <c r="AW40" s="39"/>
      <c r="AX40" s="41"/>
      <c r="AY40" s="40"/>
      <c r="AZ40" s="42"/>
      <c r="BA40" s="40"/>
      <c r="BB40" s="43"/>
      <c r="BC40" s="44"/>
      <c r="BD40" s="43"/>
      <c r="BE40" s="44"/>
      <c r="BF40" s="43"/>
      <c r="BG40" s="44"/>
    </row>
    <row r="41" spans="1:60" ht="21" x14ac:dyDescent="0.3">
      <c r="A41" s="9" t="s">
        <v>30</v>
      </c>
      <c r="B41" s="84">
        <f t="shared" ref="B41:C41" si="25">B23</f>
        <v>22</v>
      </c>
      <c r="C41" s="76">
        <f t="shared" si="25"/>
        <v>364543809118</v>
      </c>
      <c r="D41" s="19">
        <f>D23</f>
        <v>1</v>
      </c>
      <c r="E41" s="76">
        <f>E23</f>
        <v>150621296</v>
      </c>
      <c r="F41" s="19">
        <f>F23</f>
        <v>1</v>
      </c>
      <c r="G41" s="76">
        <f>G23</f>
        <v>29995200</v>
      </c>
      <c r="H41" s="19">
        <f>H23</f>
        <v>1</v>
      </c>
      <c r="I41" s="76">
        <f>I23</f>
        <v>30000000</v>
      </c>
      <c r="J41" s="19">
        <f>J23</f>
        <v>3</v>
      </c>
      <c r="K41" s="76">
        <f>K23</f>
        <v>363212437400</v>
      </c>
      <c r="L41" s="19">
        <f>L23</f>
        <v>2</v>
      </c>
      <c r="M41" s="76">
        <f>M23</f>
        <v>194799008</v>
      </c>
      <c r="N41" s="19">
        <f>N23</f>
        <v>0</v>
      </c>
      <c r="O41" s="76">
        <f>O23</f>
        <v>0</v>
      </c>
      <c r="P41" s="19">
        <f>P23</f>
        <v>1</v>
      </c>
      <c r="Q41" s="76">
        <f>Q23</f>
        <v>39798991</v>
      </c>
      <c r="R41" s="19">
        <f>R23</f>
        <v>1</v>
      </c>
      <c r="S41" s="76">
        <f>S23</f>
        <v>199600000</v>
      </c>
      <c r="T41" s="19">
        <f>T23</f>
        <v>2</v>
      </c>
      <c r="U41" s="76">
        <f>U23</f>
        <v>61790621</v>
      </c>
      <c r="V41" s="19">
        <f>V23</f>
        <v>2</v>
      </c>
      <c r="W41" s="76">
        <f>W23</f>
        <v>71799372</v>
      </c>
      <c r="X41" s="19">
        <f>X23</f>
        <v>1</v>
      </c>
      <c r="Y41" s="76">
        <f>Y23</f>
        <v>22000000</v>
      </c>
      <c r="Z41" s="19">
        <f>Z23</f>
        <v>1</v>
      </c>
      <c r="AA41" s="76">
        <f>AA23</f>
        <v>32000000</v>
      </c>
      <c r="AB41" s="19">
        <f>AB23</f>
        <v>4</v>
      </c>
      <c r="AC41" s="76">
        <f>AC23</f>
        <v>419385123</v>
      </c>
      <c r="AD41" s="19">
        <f>AD23</f>
        <v>2</v>
      </c>
      <c r="AE41" s="76">
        <f>AE23</f>
        <v>79582107</v>
      </c>
      <c r="AF41" s="19">
        <f>AF23</f>
        <v>0</v>
      </c>
      <c r="AG41" s="76">
        <f>AG23</f>
        <v>0</v>
      </c>
      <c r="AH41" s="19">
        <f>AH23</f>
        <v>0</v>
      </c>
      <c r="AI41" s="76">
        <f>AI23</f>
        <v>0</v>
      </c>
      <c r="AJ41" s="19">
        <f>AJ23</f>
        <v>0</v>
      </c>
      <c r="AK41" s="76">
        <f>AK23</f>
        <v>0</v>
      </c>
      <c r="AL41" s="38"/>
      <c r="AM41" s="39"/>
      <c r="AN41" s="38"/>
      <c r="AO41" s="39"/>
      <c r="AP41" s="38"/>
      <c r="AQ41" s="39"/>
      <c r="AR41" s="38"/>
      <c r="AS41" s="39"/>
      <c r="AT41" s="40"/>
      <c r="AU41" s="40"/>
      <c r="AV41" s="38"/>
      <c r="AW41" s="39"/>
      <c r="AX41" s="41"/>
      <c r="AY41" s="40"/>
      <c r="AZ41" s="42"/>
      <c r="BA41" s="40"/>
      <c r="BB41" s="43"/>
      <c r="BC41" s="44"/>
      <c r="BD41" s="43"/>
      <c r="BE41" s="44"/>
      <c r="BF41" s="43"/>
      <c r="BG41" s="44"/>
    </row>
    <row r="42" spans="1:60" ht="21" x14ac:dyDescent="0.3">
      <c r="A42" s="9" t="s">
        <v>31</v>
      </c>
      <c r="B42" s="83">
        <f t="shared" ref="B42:C42" si="26">B34</f>
        <v>78</v>
      </c>
      <c r="C42" s="75">
        <f t="shared" si="26"/>
        <v>738041210417.30005</v>
      </c>
      <c r="D42" s="18">
        <f>D34</f>
        <v>4</v>
      </c>
      <c r="E42" s="75">
        <f>E34</f>
        <v>4320866335</v>
      </c>
      <c r="F42" s="18">
        <f t="shared" ref="F42:AK42" si="27">F34</f>
        <v>7</v>
      </c>
      <c r="G42" s="75">
        <f t="shared" si="27"/>
        <v>3081821176</v>
      </c>
      <c r="H42" s="18">
        <f t="shared" si="27"/>
        <v>2</v>
      </c>
      <c r="I42" s="75">
        <f t="shared" si="27"/>
        <v>449653203</v>
      </c>
      <c r="J42" s="18">
        <f t="shared" si="27"/>
        <v>7</v>
      </c>
      <c r="K42" s="75">
        <f t="shared" si="27"/>
        <v>647545625200</v>
      </c>
      <c r="L42" s="18">
        <f t="shared" si="27"/>
        <v>5</v>
      </c>
      <c r="M42" s="75">
        <f t="shared" si="27"/>
        <v>1500833774</v>
      </c>
      <c r="N42" s="18">
        <f t="shared" si="27"/>
        <v>2</v>
      </c>
      <c r="O42" s="75">
        <f t="shared" si="27"/>
        <v>372015584</v>
      </c>
      <c r="P42" s="18">
        <f t="shared" si="27"/>
        <v>4</v>
      </c>
      <c r="Q42" s="75">
        <f t="shared" si="27"/>
        <v>1561435521</v>
      </c>
      <c r="R42" s="18">
        <f t="shared" si="27"/>
        <v>4</v>
      </c>
      <c r="S42" s="75">
        <f t="shared" si="27"/>
        <v>1199126174</v>
      </c>
      <c r="T42" s="18">
        <f t="shared" si="27"/>
        <v>3</v>
      </c>
      <c r="U42" s="75">
        <f t="shared" si="27"/>
        <v>296790621</v>
      </c>
      <c r="V42" s="18">
        <f t="shared" si="27"/>
        <v>5</v>
      </c>
      <c r="W42" s="75">
        <f t="shared" si="27"/>
        <v>1449090700</v>
      </c>
      <c r="X42" s="18">
        <f t="shared" si="27"/>
        <v>8</v>
      </c>
      <c r="Y42" s="75">
        <f t="shared" si="27"/>
        <v>2719359580.3000002</v>
      </c>
      <c r="Z42" s="18">
        <f t="shared" si="27"/>
        <v>5</v>
      </c>
      <c r="AA42" s="75">
        <f t="shared" si="27"/>
        <v>870705744</v>
      </c>
      <c r="AB42" s="18">
        <f t="shared" si="27"/>
        <v>10</v>
      </c>
      <c r="AC42" s="75">
        <f t="shared" si="27"/>
        <v>63144411591</v>
      </c>
      <c r="AD42" s="18">
        <f t="shared" si="27"/>
        <v>7</v>
      </c>
      <c r="AE42" s="75">
        <f t="shared" si="27"/>
        <v>4175233933</v>
      </c>
      <c r="AF42" s="18">
        <f t="shared" si="27"/>
        <v>1</v>
      </c>
      <c r="AG42" s="75">
        <f t="shared" si="27"/>
        <v>110000000</v>
      </c>
      <c r="AH42" s="18">
        <f t="shared" si="27"/>
        <v>3</v>
      </c>
      <c r="AI42" s="75">
        <f t="shared" si="27"/>
        <v>3879271865</v>
      </c>
      <c r="AJ42" s="18">
        <f t="shared" si="27"/>
        <v>1</v>
      </c>
      <c r="AK42" s="75">
        <f t="shared" si="27"/>
        <v>1364969416</v>
      </c>
      <c r="AL42" s="29"/>
      <c r="AM42" s="30"/>
      <c r="AN42" s="29"/>
      <c r="AO42" s="30"/>
      <c r="AP42" s="29"/>
      <c r="AQ42" s="30"/>
      <c r="AR42" s="32"/>
      <c r="AS42" s="32"/>
      <c r="AT42" s="29"/>
      <c r="AU42" s="30"/>
      <c r="AV42" s="33"/>
      <c r="AW42" s="32"/>
      <c r="AX42" s="34"/>
      <c r="AY42" s="32"/>
      <c r="AZ42" s="35"/>
      <c r="BA42" s="36"/>
      <c r="BB42" s="35"/>
      <c r="BC42" s="36"/>
      <c r="BD42" s="35"/>
      <c r="BE42" s="36"/>
    </row>
    <row r="46" spans="1:60" ht="28.8" x14ac:dyDescent="0.55000000000000004">
      <c r="A46" s="11" t="s">
        <v>37</v>
      </c>
    </row>
    <row r="47" spans="1:60" ht="28.8" x14ac:dyDescent="0.55000000000000004">
      <c r="A47" s="11" t="s">
        <v>42</v>
      </c>
      <c r="B47" s="85" t="s">
        <v>75</v>
      </c>
    </row>
    <row r="48" spans="1:60" ht="25.8" x14ac:dyDescent="0.5">
      <c r="A48" s="10"/>
    </row>
    <row r="49" spans="2:11" ht="18" x14ac:dyDescent="0.3">
      <c r="B49" s="117" t="s">
        <v>36</v>
      </c>
      <c r="C49" s="118"/>
    </row>
    <row r="50" spans="2:11" s="5" customFormat="1" ht="46.5" customHeight="1" x14ac:dyDescent="0.3">
      <c r="B50" s="86"/>
      <c r="C50" s="72" t="s">
        <v>47</v>
      </c>
      <c r="D50" s="89" t="s">
        <v>82</v>
      </c>
      <c r="E50" s="89" t="s">
        <v>74</v>
      </c>
      <c r="F50" s="89" t="s">
        <v>68</v>
      </c>
      <c r="G50" s="89" t="s">
        <v>62</v>
      </c>
      <c r="H50" s="89" t="s">
        <v>60</v>
      </c>
      <c r="I50" s="89" t="s">
        <v>57</v>
      </c>
      <c r="J50" s="89" t="s">
        <v>50</v>
      </c>
      <c r="K50" s="89" t="s">
        <v>45</v>
      </c>
    </row>
    <row r="51" spans="2:11" ht="21" x14ac:dyDescent="0.3">
      <c r="B51" s="87" t="s">
        <v>29</v>
      </c>
      <c r="C51" s="78">
        <f>K51+J51+I51+H51+G51+F51+E51+D51</f>
        <v>369327.15626030002</v>
      </c>
      <c r="D51" s="78">
        <f>(G40+I40)/1000000</f>
        <v>3471.4791789999999</v>
      </c>
      <c r="E51" s="78">
        <f>(K40+M40)/1000000</f>
        <v>285639.22256600001</v>
      </c>
      <c r="F51" s="78">
        <f>(O40+Q40)/1000000</f>
        <v>1893.652114</v>
      </c>
      <c r="G51" s="78">
        <f>(S40+U40)/1000000</f>
        <v>1234.5261740000001</v>
      </c>
      <c r="H51" s="78">
        <f>(W40+Y40)/1000000</f>
        <v>4074.6509083000001</v>
      </c>
      <c r="I51" s="78">
        <f>(AA40+AC40)/1000000</f>
        <v>63563.732212000003</v>
      </c>
      <c r="J51" s="78">
        <f>(AE40+AG40)/1000000</f>
        <v>4205.6518260000003</v>
      </c>
      <c r="K51" s="78">
        <f>(AI40+AK40)/1000000</f>
        <v>5244.2412809999996</v>
      </c>
    </row>
    <row r="52" spans="2:11" ht="21" x14ac:dyDescent="0.3">
      <c r="B52" s="87" t="s">
        <v>34</v>
      </c>
      <c r="C52" s="78">
        <f>K52+J52+I52+H52+G52+F52+E52+D52</f>
        <v>364393.18782200001</v>
      </c>
      <c r="D52" s="78">
        <f>(G41+I41)/1000000</f>
        <v>59.995199999999997</v>
      </c>
      <c r="E52" s="78">
        <f>(K41+M41)/1000000</f>
        <v>363407.236408</v>
      </c>
      <c r="F52" s="78">
        <f>(O41+Q41)/1000000</f>
        <v>39.798991000000001</v>
      </c>
      <c r="G52" s="78">
        <f>(S41+U41)/1000000</f>
        <v>261.39062100000001</v>
      </c>
      <c r="H52" s="78">
        <f>(W41+Y41)/1000000</f>
        <v>93.799372000000005</v>
      </c>
      <c r="I52" s="78">
        <f>(AA41+AC41)/1000000</f>
        <v>451.38512300000002</v>
      </c>
      <c r="J52" s="78">
        <f>(AE41+AG41)/1000000</f>
        <v>79.582106999999993</v>
      </c>
      <c r="K52" s="78">
        <f>(AI41+AK41)/1000000</f>
        <v>0</v>
      </c>
    </row>
    <row r="53" spans="2:11" ht="21" x14ac:dyDescent="0.3">
      <c r="B53" s="87" t="s">
        <v>31</v>
      </c>
      <c r="C53" s="76">
        <f>+C51+C52</f>
        <v>733720.34408230009</v>
      </c>
      <c r="D53" s="76">
        <f>+D51+D52</f>
        <v>3531.4743789999998</v>
      </c>
      <c r="E53" s="76">
        <f>+E51+E52</f>
        <v>649046.45897400007</v>
      </c>
      <c r="F53" s="76">
        <f>+F51+F52</f>
        <v>1933.4511050000001</v>
      </c>
      <c r="G53" s="76">
        <f t="shared" ref="G53:K53" si="28">+G51+G52</f>
        <v>1495.9167950000001</v>
      </c>
      <c r="H53" s="76">
        <f t="shared" si="28"/>
        <v>4168.4502803000005</v>
      </c>
      <c r="I53" s="76">
        <f t="shared" si="28"/>
        <v>64015.117335000003</v>
      </c>
      <c r="J53" s="76">
        <f t="shared" si="28"/>
        <v>4285.2339330000004</v>
      </c>
      <c r="K53" s="76">
        <f t="shared" si="28"/>
        <v>5244.2412809999996</v>
      </c>
    </row>
    <row r="54" spans="2:11" x14ac:dyDescent="0.3">
      <c r="D54" s="71"/>
      <c r="E54" s="80"/>
    </row>
    <row r="55" spans="2:11" x14ac:dyDescent="0.3">
      <c r="D55" s="71"/>
      <c r="E55" s="80"/>
    </row>
    <row r="56" spans="2:11" ht="23.25" customHeight="1" x14ac:dyDescent="0.3">
      <c r="C56" s="79" t="s">
        <v>35</v>
      </c>
      <c r="D56" s="71"/>
      <c r="E56" s="80"/>
    </row>
    <row r="57" spans="2:11" s="5" customFormat="1" ht="48" customHeight="1" x14ac:dyDescent="0.3">
      <c r="B57" s="86"/>
      <c r="C57" s="72" t="s">
        <v>47</v>
      </c>
      <c r="D57" s="89" t="s">
        <v>82</v>
      </c>
      <c r="E57" s="89" t="s">
        <v>74</v>
      </c>
      <c r="F57" s="89" t="s">
        <v>68</v>
      </c>
      <c r="G57" s="89" t="s">
        <v>62</v>
      </c>
      <c r="H57" s="89" t="s">
        <v>60</v>
      </c>
      <c r="I57" s="89" t="s">
        <v>57</v>
      </c>
      <c r="J57" s="89" t="s">
        <v>50</v>
      </c>
      <c r="K57" s="89" t="s">
        <v>45</v>
      </c>
    </row>
    <row r="58" spans="2:11" ht="21" x14ac:dyDescent="0.3">
      <c r="B58" s="87" t="s">
        <v>29</v>
      </c>
      <c r="C58" s="88">
        <f>K58+J58+I58+H58+G58+F58+E58</f>
        <v>46</v>
      </c>
      <c r="D58" s="88">
        <f>F40+H40</f>
        <v>7</v>
      </c>
      <c r="E58" s="88">
        <f>J40+L40</f>
        <v>7</v>
      </c>
      <c r="F58" s="88">
        <f>N40+P40</f>
        <v>5</v>
      </c>
      <c r="G58" s="88">
        <f>R40+T40</f>
        <v>4</v>
      </c>
      <c r="H58" s="88">
        <f>V40+X40</f>
        <v>10</v>
      </c>
      <c r="I58" s="88">
        <f>Z40+AB40</f>
        <v>10</v>
      </c>
      <c r="J58" s="88">
        <f>AD40+AF40</f>
        <v>6</v>
      </c>
      <c r="K58" s="88">
        <f>AH40+AJ40</f>
        <v>4</v>
      </c>
    </row>
    <row r="59" spans="2:11" ht="21" x14ac:dyDescent="0.3">
      <c r="B59" s="87" t="s">
        <v>34</v>
      </c>
      <c r="C59" s="88">
        <f>K59+J59+I59+H59+G59+F59+E59</f>
        <v>19</v>
      </c>
      <c r="D59" s="88">
        <f t="shared" ref="D59:D60" si="29">F41+H41</f>
        <v>2</v>
      </c>
      <c r="E59" s="88">
        <f t="shared" ref="E59:E60" si="30">J41+L41</f>
        <v>5</v>
      </c>
      <c r="F59" s="88">
        <f t="shared" ref="F59:F60" si="31">N41+P41</f>
        <v>1</v>
      </c>
      <c r="G59" s="88">
        <f>R41+T41</f>
        <v>3</v>
      </c>
      <c r="H59" s="88">
        <f>V41+X41</f>
        <v>3</v>
      </c>
      <c r="I59" s="88">
        <f>Z41+AB41</f>
        <v>5</v>
      </c>
      <c r="J59" s="88">
        <f t="shared" ref="J59" si="32">AD41+AF41</f>
        <v>2</v>
      </c>
      <c r="K59" s="88">
        <f t="shared" ref="K59" si="33">AH41+AJ41</f>
        <v>0</v>
      </c>
    </row>
    <row r="60" spans="2:11" ht="21" x14ac:dyDescent="0.3">
      <c r="B60" s="87" t="s">
        <v>31</v>
      </c>
      <c r="C60" s="88">
        <f>K60+J60+I60+H60+G60+F60+E60</f>
        <v>65</v>
      </c>
      <c r="D60" s="88">
        <f t="shared" si="29"/>
        <v>9</v>
      </c>
      <c r="E60" s="88">
        <f t="shared" si="30"/>
        <v>12</v>
      </c>
      <c r="F60" s="88">
        <f t="shared" si="31"/>
        <v>6</v>
      </c>
      <c r="G60" s="88">
        <f>R42+T42</f>
        <v>7</v>
      </c>
      <c r="H60" s="88">
        <f>V42+X42</f>
        <v>13</v>
      </c>
      <c r="I60" s="88">
        <f>Z42+AB42</f>
        <v>15</v>
      </c>
      <c r="J60" s="88">
        <f>AD42+AF42</f>
        <v>8</v>
      </c>
      <c r="K60" s="88">
        <f>AH42+AJ42</f>
        <v>4</v>
      </c>
    </row>
    <row r="61" spans="2:11" x14ac:dyDescent="0.3">
      <c r="D61" s="71"/>
    </row>
    <row r="85" spans="1:5" s="5" customFormat="1" ht="31.5" customHeight="1" x14ac:dyDescent="0.3">
      <c r="A85" s="13" t="s">
        <v>38</v>
      </c>
      <c r="B85" s="86"/>
      <c r="C85" s="77"/>
      <c r="D85" s="86"/>
      <c r="E85" s="77"/>
    </row>
    <row r="86" spans="1:5" ht="18" x14ac:dyDescent="0.35">
      <c r="A86" s="12" t="s">
        <v>39</v>
      </c>
    </row>
  </sheetData>
  <mergeCells count="119">
    <mergeCell ref="D5:E5"/>
    <mergeCell ref="D16:E16"/>
    <mergeCell ref="D27:E27"/>
    <mergeCell ref="D38:E38"/>
    <mergeCell ref="J27:K27"/>
    <mergeCell ref="J38:K38"/>
    <mergeCell ref="V38:W38"/>
    <mergeCell ref="R5:S5"/>
    <mergeCell ref="R16:S16"/>
    <mergeCell ref="R27:S27"/>
    <mergeCell ref="R38:S38"/>
    <mergeCell ref="T5:U5"/>
    <mergeCell ref="T16:U16"/>
    <mergeCell ref="T27:U27"/>
    <mergeCell ref="T38:U38"/>
    <mergeCell ref="L5:M5"/>
    <mergeCell ref="L16:M16"/>
    <mergeCell ref="L27:M27"/>
    <mergeCell ref="L38:M38"/>
    <mergeCell ref="N5:O5"/>
    <mergeCell ref="N16:O16"/>
    <mergeCell ref="N27:O27"/>
    <mergeCell ref="N38:O38"/>
    <mergeCell ref="AH27:AI27"/>
    <mergeCell ref="AH38:AI38"/>
    <mergeCell ref="B49:C49"/>
    <mergeCell ref="B38:C38"/>
    <mergeCell ref="B27:C27"/>
    <mergeCell ref="AF27:AG27"/>
    <mergeCell ref="AF38:AG38"/>
    <mergeCell ref="AD16:AE16"/>
    <mergeCell ref="AD27:AE27"/>
    <mergeCell ref="AD38:AE38"/>
    <mergeCell ref="AB16:AC16"/>
    <mergeCell ref="AB27:AC27"/>
    <mergeCell ref="AB38:AC38"/>
    <mergeCell ref="X16:Y16"/>
    <mergeCell ref="X27:Y27"/>
    <mergeCell ref="X38:Y38"/>
    <mergeCell ref="Z16:AA16"/>
    <mergeCell ref="Z27:AA27"/>
    <mergeCell ref="Z38:AA38"/>
    <mergeCell ref="P16:Q16"/>
    <mergeCell ref="P27:Q27"/>
    <mergeCell ref="P38:Q38"/>
    <mergeCell ref="V16:W16"/>
    <mergeCell ref="V27:W27"/>
    <mergeCell ref="A1:C1"/>
    <mergeCell ref="A2:C2"/>
    <mergeCell ref="B5:C5"/>
    <mergeCell ref="B16:C16"/>
    <mergeCell ref="AP5:AQ5"/>
    <mergeCell ref="AP16:AQ16"/>
    <mergeCell ref="AJ5:AK5"/>
    <mergeCell ref="AL5:AM5"/>
    <mergeCell ref="AJ16:AK16"/>
    <mergeCell ref="AN5:AO5"/>
    <mergeCell ref="AN16:AO16"/>
    <mergeCell ref="AL16:AM16"/>
    <mergeCell ref="AF5:AG5"/>
    <mergeCell ref="AF16:AG16"/>
    <mergeCell ref="AH5:AI5"/>
    <mergeCell ref="AH16:AI16"/>
    <mergeCell ref="AD5:AE5"/>
    <mergeCell ref="AB5:AC5"/>
    <mergeCell ref="X5:Y5"/>
    <mergeCell ref="Z5:AA5"/>
    <mergeCell ref="P5:Q5"/>
    <mergeCell ref="V5:W5"/>
    <mergeCell ref="J5:K5"/>
    <mergeCell ref="J16:K16"/>
    <mergeCell ref="AR16:AS16"/>
    <mergeCell ref="AT5:AU5"/>
    <mergeCell ref="AT16:AU16"/>
    <mergeCell ref="AT27:AU27"/>
    <mergeCell ref="BD5:BE5"/>
    <mergeCell ref="BF16:BG16"/>
    <mergeCell ref="AZ38:BA38"/>
    <mergeCell ref="BD27:BE27"/>
    <mergeCell ref="BB5:BC5"/>
    <mergeCell ref="BF38:BG38"/>
    <mergeCell ref="BF27:BG27"/>
    <mergeCell ref="BD38:BE38"/>
    <mergeCell ref="BD16:BE16"/>
    <mergeCell ref="BB38:BC38"/>
    <mergeCell ref="BB16:BC16"/>
    <mergeCell ref="AZ16:BA16"/>
    <mergeCell ref="BF5:BG5"/>
    <mergeCell ref="AX5:AY5"/>
    <mergeCell ref="AX16:AY16"/>
    <mergeCell ref="AX27:AY27"/>
    <mergeCell ref="BB27:BC27"/>
    <mergeCell ref="AZ27:BA27"/>
    <mergeCell ref="AZ5:BA5"/>
    <mergeCell ref="AX38:AY38"/>
    <mergeCell ref="F5:G5"/>
    <mergeCell ref="F16:G16"/>
    <mergeCell ref="F27:G27"/>
    <mergeCell ref="F38:G38"/>
    <mergeCell ref="AV5:AW5"/>
    <mergeCell ref="AV16:AW16"/>
    <mergeCell ref="AV27:AW27"/>
    <mergeCell ref="H5:I5"/>
    <mergeCell ref="H16:I16"/>
    <mergeCell ref="H27:I27"/>
    <mergeCell ref="H38:I38"/>
    <mergeCell ref="AJ27:AK27"/>
    <mergeCell ref="AP27:AQ27"/>
    <mergeCell ref="AP38:AQ38"/>
    <mergeCell ref="AJ38:AK38"/>
    <mergeCell ref="AL38:AM38"/>
    <mergeCell ref="AN27:AO27"/>
    <mergeCell ref="AL27:AM27"/>
    <mergeCell ref="AN38:AO38"/>
    <mergeCell ref="AV38:AW38"/>
    <mergeCell ref="AR27:AS27"/>
    <mergeCell ref="AR38:AS38"/>
    <mergeCell ref="AT38:AU38"/>
    <mergeCell ref="AR5:AS5"/>
  </mergeCells>
  <pageMargins left="0.31496062992125984" right="0.41" top="0.51181102362204722" bottom="0.51181102362204722" header="0.31496062992125984" footer="0.31496062992125984"/>
  <pageSetup scale="2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4"/>
  <sheetViews>
    <sheetView showGridLines="0" zoomScale="90" zoomScaleNormal="90" workbookViewId="0">
      <selection sqref="A1:D1"/>
    </sheetView>
  </sheetViews>
  <sheetFormatPr baseColWidth="10" defaultColWidth="10.88671875" defaultRowHeight="14.4" x14ac:dyDescent="0.3"/>
  <cols>
    <col min="2" max="2" width="18.5546875" bestFit="1" customWidth="1"/>
    <col min="3" max="3" width="19.33203125" customWidth="1"/>
    <col min="4" max="4" width="14.88671875" customWidth="1"/>
    <col min="5" max="5" width="27.33203125" customWidth="1"/>
    <col min="6" max="6" width="54.88671875" customWidth="1"/>
    <col min="7" max="7" width="34" customWidth="1"/>
    <col min="8" max="8" width="27.44140625" style="64" bestFit="1" customWidth="1"/>
    <col min="9" max="9" width="20.6640625" customWidth="1"/>
    <col min="10" max="10" width="28.5546875" customWidth="1"/>
    <col min="11" max="11" width="26.109375" customWidth="1"/>
    <col min="12" max="12" width="28.5546875" customWidth="1"/>
    <col min="13" max="13" width="21.6640625" customWidth="1"/>
  </cols>
  <sheetData>
    <row r="1" spans="1:13" ht="25.8" x14ac:dyDescent="0.5">
      <c r="A1" s="145" t="s">
        <v>10</v>
      </c>
      <c r="B1" s="145"/>
      <c r="C1" s="145"/>
      <c r="D1" s="145"/>
      <c r="F1" s="141" t="s">
        <v>100</v>
      </c>
      <c r="G1" s="141"/>
    </row>
    <row r="2" spans="1:13" ht="25.8" x14ac:dyDescent="0.5">
      <c r="A2" s="15"/>
      <c r="B2" s="15"/>
      <c r="C2" s="15"/>
      <c r="D2" s="15"/>
      <c r="F2" s="16"/>
      <c r="G2" s="16"/>
    </row>
    <row r="3" spans="1:13" ht="21" hidden="1" x14ac:dyDescent="0.3">
      <c r="A3" s="14"/>
      <c r="B3" s="14"/>
      <c r="C3" s="142" t="s">
        <v>41</v>
      </c>
      <c r="D3" s="142"/>
      <c r="E3" s="142"/>
      <c r="F3" s="142"/>
      <c r="G3" s="142"/>
      <c r="H3" s="142"/>
      <c r="I3" s="142"/>
    </row>
    <row r="4" spans="1:13" ht="15.6" hidden="1" customHeight="1" x14ac:dyDescent="0.3"/>
    <row r="5" spans="1:13" hidden="1" x14ac:dyDescent="0.3">
      <c r="A5" s="139" t="s">
        <v>22</v>
      </c>
      <c r="B5" s="125" t="s">
        <v>8</v>
      </c>
      <c r="C5" s="125" t="s">
        <v>0</v>
      </c>
      <c r="D5" s="125" t="s">
        <v>1</v>
      </c>
      <c r="E5" s="125" t="s">
        <v>2</v>
      </c>
      <c r="F5" s="125" t="s">
        <v>3</v>
      </c>
      <c r="G5" s="125" t="s">
        <v>4</v>
      </c>
      <c r="H5" s="135" t="s">
        <v>5</v>
      </c>
      <c r="I5" s="54" t="s">
        <v>6</v>
      </c>
      <c r="J5" s="146" t="s">
        <v>9</v>
      </c>
      <c r="K5" s="147"/>
      <c r="L5" s="146" t="s">
        <v>12</v>
      </c>
      <c r="M5" s="147"/>
    </row>
    <row r="6" spans="1:13" ht="15.75" hidden="1" customHeight="1" x14ac:dyDescent="0.3">
      <c r="A6" s="140"/>
      <c r="B6" s="131"/>
      <c r="C6" s="131"/>
      <c r="D6" s="131"/>
      <c r="E6" s="131"/>
      <c r="F6" s="131"/>
      <c r="G6" s="131"/>
      <c r="H6" s="136"/>
      <c r="I6" s="50" t="s">
        <v>7</v>
      </c>
      <c r="J6" s="2" t="s">
        <v>2</v>
      </c>
      <c r="K6" s="2" t="s">
        <v>11</v>
      </c>
      <c r="L6" s="50" t="s">
        <v>13</v>
      </c>
      <c r="M6" s="50" t="s">
        <v>66</v>
      </c>
    </row>
    <row r="7" spans="1:13" ht="91.2" hidden="1" customHeight="1" x14ac:dyDescent="0.3">
      <c r="A7" s="119">
        <v>1</v>
      </c>
      <c r="B7" s="121"/>
      <c r="C7" s="122"/>
      <c r="D7" s="122"/>
      <c r="E7" s="122"/>
      <c r="F7" s="122"/>
      <c r="G7" s="123"/>
      <c r="H7" s="122"/>
      <c r="I7" s="94"/>
      <c r="J7" s="125"/>
      <c r="K7" s="148"/>
      <c r="L7" s="149"/>
      <c r="M7" s="149"/>
    </row>
    <row r="8" spans="1:13" ht="15.75" hidden="1" customHeight="1" x14ac:dyDescent="0.3">
      <c r="A8" s="120"/>
      <c r="B8" s="121"/>
      <c r="C8" s="122"/>
      <c r="D8" s="122"/>
      <c r="E8" s="122"/>
      <c r="F8" s="122"/>
      <c r="G8" s="123"/>
      <c r="H8" s="122"/>
      <c r="I8" s="102"/>
      <c r="J8" s="126"/>
      <c r="K8" s="148"/>
      <c r="L8" s="150"/>
      <c r="M8" s="150"/>
    </row>
    <row r="9" spans="1:13" ht="25.8" hidden="1" x14ac:dyDescent="0.5">
      <c r="A9" s="15"/>
      <c r="B9" s="15"/>
      <c r="C9" s="96"/>
      <c r="D9" s="96"/>
      <c r="E9" s="47"/>
      <c r="F9" s="97"/>
      <c r="G9" s="97"/>
      <c r="H9" s="65"/>
      <c r="I9" s="47"/>
    </row>
    <row r="10" spans="1:13" ht="21" hidden="1" x14ac:dyDescent="0.3">
      <c r="A10" s="14"/>
      <c r="B10" s="14"/>
      <c r="C10" s="142" t="s">
        <v>40</v>
      </c>
      <c r="D10" s="142"/>
      <c r="E10" s="142"/>
      <c r="F10" s="142"/>
      <c r="G10" s="142"/>
      <c r="H10" s="142"/>
      <c r="I10" s="142"/>
    </row>
    <row r="11" spans="1:13" ht="15.75" hidden="1" customHeight="1" x14ac:dyDescent="0.3">
      <c r="C11" s="47"/>
      <c r="D11" s="47"/>
      <c r="E11" s="47"/>
      <c r="F11" s="47"/>
      <c r="G11" s="47"/>
      <c r="H11" s="65"/>
      <c r="I11" s="47"/>
    </row>
    <row r="12" spans="1:13" hidden="1" x14ac:dyDescent="0.3">
      <c r="A12" s="139" t="s">
        <v>22</v>
      </c>
      <c r="B12" s="125" t="s">
        <v>8</v>
      </c>
      <c r="C12" s="125" t="s">
        <v>0</v>
      </c>
      <c r="D12" s="125" t="s">
        <v>1</v>
      </c>
      <c r="E12" s="125" t="s">
        <v>2</v>
      </c>
      <c r="F12" s="125" t="s">
        <v>3</v>
      </c>
      <c r="G12" s="125" t="s">
        <v>4</v>
      </c>
      <c r="H12" s="135" t="s">
        <v>5</v>
      </c>
      <c r="I12" s="54" t="s">
        <v>6</v>
      </c>
      <c r="J12" s="146" t="s">
        <v>9</v>
      </c>
      <c r="K12" s="147"/>
      <c r="L12" s="146" t="s">
        <v>12</v>
      </c>
      <c r="M12" s="147"/>
    </row>
    <row r="13" spans="1:13" ht="15.75" hidden="1" customHeight="1" x14ac:dyDescent="0.3">
      <c r="A13" s="140"/>
      <c r="B13" s="131"/>
      <c r="C13" s="131"/>
      <c r="D13" s="131"/>
      <c r="E13" s="131"/>
      <c r="F13" s="131"/>
      <c r="G13" s="131"/>
      <c r="H13" s="136"/>
      <c r="I13" s="50" t="s">
        <v>7</v>
      </c>
      <c r="J13" s="2" t="s">
        <v>2</v>
      </c>
      <c r="K13" s="2" t="s">
        <v>11</v>
      </c>
      <c r="L13" s="50" t="s">
        <v>13</v>
      </c>
      <c r="M13" s="50" t="s">
        <v>66</v>
      </c>
    </row>
    <row r="14" spans="1:13" ht="67.05" hidden="1" customHeight="1" x14ac:dyDescent="0.3">
      <c r="A14" s="119">
        <v>1</v>
      </c>
      <c r="B14" s="121"/>
      <c r="C14" s="122"/>
      <c r="D14" s="122"/>
      <c r="E14" s="122"/>
      <c r="F14" s="122"/>
      <c r="G14" s="123"/>
      <c r="H14" s="122"/>
      <c r="I14" s="94"/>
      <c r="J14" s="125"/>
      <c r="K14" s="152"/>
      <c r="L14" s="157"/>
      <c r="M14" s="149"/>
    </row>
    <row r="15" spans="1:13" ht="15.75" hidden="1" customHeight="1" x14ac:dyDescent="0.3">
      <c r="A15" s="120"/>
      <c r="B15" s="121"/>
      <c r="C15" s="122"/>
      <c r="D15" s="122"/>
      <c r="E15" s="122"/>
      <c r="F15" s="122"/>
      <c r="G15" s="123"/>
      <c r="H15" s="122"/>
      <c r="I15" s="102"/>
      <c r="J15" s="126"/>
      <c r="K15" s="153"/>
      <c r="L15" s="157"/>
      <c r="M15" s="150"/>
    </row>
    <row r="16" spans="1:13" ht="15" hidden="1" customHeight="1" x14ac:dyDescent="0.3">
      <c r="A16" s="52"/>
      <c r="B16" s="53"/>
      <c r="C16" s="98"/>
      <c r="D16" s="98"/>
      <c r="E16" s="98"/>
      <c r="F16" s="98"/>
      <c r="G16" s="99"/>
      <c r="H16" s="109"/>
      <c r="I16" s="101"/>
      <c r="J16" s="4"/>
      <c r="K16" s="45"/>
      <c r="L16" s="46"/>
    </row>
    <row r="17" spans="1:13" ht="21" hidden="1" x14ac:dyDescent="0.3">
      <c r="A17" s="14"/>
      <c r="B17" s="14"/>
      <c r="C17" s="134" t="s">
        <v>43</v>
      </c>
      <c r="D17" s="134"/>
      <c r="E17" s="134"/>
      <c r="F17" s="134"/>
      <c r="G17" s="134"/>
      <c r="H17" s="134"/>
      <c r="I17" s="134"/>
    </row>
    <row r="18" spans="1:13" ht="15.75" hidden="1" customHeight="1" x14ac:dyDescent="0.3">
      <c r="H18" s="66"/>
    </row>
    <row r="19" spans="1:13" hidden="1" x14ac:dyDescent="0.3">
      <c r="A19" s="139" t="s">
        <v>22</v>
      </c>
      <c r="B19" s="125" t="s">
        <v>8</v>
      </c>
      <c r="C19" s="125" t="s">
        <v>0</v>
      </c>
      <c r="D19" s="125" t="s">
        <v>1</v>
      </c>
      <c r="E19" s="125" t="s">
        <v>2</v>
      </c>
      <c r="F19" s="125" t="s">
        <v>3</v>
      </c>
      <c r="G19" s="125" t="s">
        <v>4</v>
      </c>
      <c r="H19" s="135" t="s">
        <v>5</v>
      </c>
      <c r="I19" s="54" t="s">
        <v>6</v>
      </c>
      <c r="J19" s="146" t="s">
        <v>9</v>
      </c>
      <c r="K19" s="147"/>
      <c r="L19" s="146" t="s">
        <v>12</v>
      </c>
      <c r="M19" s="147"/>
    </row>
    <row r="20" spans="1:13" ht="15.75" hidden="1" customHeight="1" x14ac:dyDescent="0.3">
      <c r="A20" s="140"/>
      <c r="B20" s="131"/>
      <c r="C20" s="131"/>
      <c r="D20" s="131"/>
      <c r="E20" s="131"/>
      <c r="F20" s="131"/>
      <c r="G20" s="131"/>
      <c r="H20" s="136"/>
      <c r="I20" s="50" t="s">
        <v>7</v>
      </c>
      <c r="J20" s="2" t="s">
        <v>2</v>
      </c>
      <c r="K20" s="2" t="s">
        <v>11</v>
      </c>
      <c r="L20" s="50" t="s">
        <v>13</v>
      </c>
      <c r="M20" s="50" t="s">
        <v>66</v>
      </c>
    </row>
    <row r="21" spans="1:13" ht="96.6" hidden="1" customHeight="1" x14ac:dyDescent="0.3">
      <c r="A21" s="137">
        <v>1</v>
      </c>
      <c r="B21" s="127"/>
      <c r="C21" s="128"/>
      <c r="D21" s="128"/>
      <c r="E21" s="128"/>
      <c r="F21" s="128"/>
      <c r="G21" s="129"/>
      <c r="H21" s="130"/>
      <c r="I21" s="48"/>
      <c r="J21" s="125"/>
      <c r="K21" s="152"/>
      <c r="L21" s="157"/>
      <c r="M21" s="149"/>
    </row>
    <row r="22" spans="1:13" ht="15" hidden="1" customHeight="1" x14ac:dyDescent="0.3">
      <c r="A22" s="138"/>
      <c r="B22" s="127"/>
      <c r="C22" s="128"/>
      <c r="D22" s="128"/>
      <c r="E22" s="128"/>
      <c r="F22" s="128"/>
      <c r="G22" s="129"/>
      <c r="H22" s="130"/>
      <c r="I22" s="60"/>
      <c r="J22" s="126"/>
      <c r="K22" s="153"/>
      <c r="L22" s="157"/>
      <c r="M22" s="150"/>
    </row>
    <row r="23" spans="1:13" ht="15" hidden="1" customHeight="1" x14ac:dyDescent="0.3">
      <c r="A23" s="52" t="s">
        <v>70</v>
      </c>
      <c r="B23" s="53"/>
      <c r="C23" s="103"/>
      <c r="D23" s="103"/>
      <c r="E23" s="103"/>
      <c r="F23" s="103"/>
      <c r="G23" s="104"/>
      <c r="H23" s="105"/>
      <c r="I23" s="106"/>
      <c r="J23" s="4"/>
      <c r="K23" s="45"/>
      <c r="L23" s="46"/>
    </row>
    <row r="24" spans="1:13" ht="21" x14ac:dyDescent="0.3">
      <c r="A24" s="3"/>
      <c r="B24" s="142" t="s">
        <v>16</v>
      </c>
      <c r="C24" s="142"/>
      <c r="D24" s="142"/>
      <c r="E24" s="142"/>
      <c r="F24" s="142"/>
      <c r="G24" s="142"/>
      <c r="H24" s="142"/>
      <c r="I24" s="142"/>
    </row>
    <row r="25" spans="1:13" x14ac:dyDescent="0.3">
      <c r="A25" s="3"/>
      <c r="B25" s="95"/>
      <c r="C25" s="107"/>
      <c r="D25" s="107"/>
      <c r="E25" s="107"/>
      <c r="F25" s="107"/>
      <c r="G25" s="107"/>
      <c r="H25" s="108"/>
      <c r="I25" s="107"/>
    </row>
    <row r="26" spans="1:13" x14ac:dyDescent="0.3">
      <c r="A26" s="154" t="s">
        <v>22</v>
      </c>
      <c r="B26" s="125" t="s">
        <v>8</v>
      </c>
      <c r="C26" s="132" t="s">
        <v>0</v>
      </c>
      <c r="D26" s="132" t="s">
        <v>1</v>
      </c>
      <c r="E26" s="132" t="s">
        <v>2</v>
      </c>
      <c r="F26" s="132" t="s">
        <v>3</v>
      </c>
      <c r="G26" s="132" t="s">
        <v>4</v>
      </c>
      <c r="H26" s="143" t="s">
        <v>5</v>
      </c>
      <c r="I26" s="48" t="s">
        <v>6</v>
      </c>
      <c r="J26" s="158" t="s">
        <v>9</v>
      </c>
      <c r="K26" s="158"/>
      <c r="L26" s="146" t="s">
        <v>12</v>
      </c>
      <c r="M26" s="147"/>
    </row>
    <row r="27" spans="1:13" x14ac:dyDescent="0.3">
      <c r="A27" s="155"/>
      <c r="B27" s="131"/>
      <c r="C27" s="133"/>
      <c r="D27" s="133"/>
      <c r="E27" s="133"/>
      <c r="F27" s="133"/>
      <c r="G27" s="133"/>
      <c r="H27" s="144"/>
      <c r="I27" s="51" t="s">
        <v>7</v>
      </c>
      <c r="J27" s="1" t="s">
        <v>2</v>
      </c>
      <c r="K27" s="1" t="s">
        <v>11</v>
      </c>
      <c r="L27" s="50" t="s">
        <v>13</v>
      </c>
      <c r="M27" s="50" t="s">
        <v>66</v>
      </c>
    </row>
    <row r="28" spans="1:13" ht="158.4" customHeight="1" x14ac:dyDescent="0.3">
      <c r="A28" s="119">
        <v>1</v>
      </c>
      <c r="B28" s="121" t="s">
        <v>109</v>
      </c>
      <c r="C28" s="122" t="s">
        <v>86</v>
      </c>
      <c r="D28" s="122" t="s">
        <v>55</v>
      </c>
      <c r="E28" s="122" t="s">
        <v>87</v>
      </c>
      <c r="F28" s="122" t="s">
        <v>110</v>
      </c>
      <c r="G28" s="123" t="s">
        <v>92</v>
      </c>
      <c r="H28" s="124">
        <v>2070211326</v>
      </c>
      <c r="I28" s="94" t="s">
        <v>71</v>
      </c>
      <c r="J28" s="125" t="s">
        <v>96</v>
      </c>
      <c r="K28" s="152" t="s">
        <v>115</v>
      </c>
      <c r="L28" s="149"/>
      <c r="M28" s="149"/>
    </row>
    <row r="29" spans="1:13" x14ac:dyDescent="0.3">
      <c r="A29" s="120"/>
      <c r="B29" s="121"/>
      <c r="C29" s="122"/>
      <c r="D29" s="122"/>
      <c r="E29" s="122"/>
      <c r="F29" s="122"/>
      <c r="G29" s="123"/>
      <c r="H29" s="124"/>
      <c r="I29" s="102">
        <v>45915</v>
      </c>
      <c r="J29" s="126"/>
      <c r="K29" s="153"/>
      <c r="L29" s="150"/>
      <c r="M29" s="150"/>
    </row>
    <row r="30" spans="1:13" ht="69.599999999999994" customHeight="1" x14ac:dyDescent="0.3">
      <c r="A30" s="119">
        <v>2</v>
      </c>
      <c r="B30" s="121" t="s">
        <v>85</v>
      </c>
      <c r="C30" s="122" t="s">
        <v>86</v>
      </c>
      <c r="D30" s="122" t="s">
        <v>53</v>
      </c>
      <c r="E30" s="122" t="s">
        <v>87</v>
      </c>
      <c r="F30" s="122" t="s">
        <v>88</v>
      </c>
      <c r="G30" s="123" t="s">
        <v>92</v>
      </c>
      <c r="H30" s="124">
        <v>1588108648</v>
      </c>
      <c r="I30" s="94" t="s">
        <v>54</v>
      </c>
      <c r="J30" s="125" t="s">
        <v>96</v>
      </c>
      <c r="K30" s="152" t="s">
        <v>94</v>
      </c>
      <c r="L30" s="149" t="s">
        <v>116</v>
      </c>
      <c r="M30" s="149" t="s">
        <v>119</v>
      </c>
    </row>
    <row r="31" spans="1:13" x14ac:dyDescent="0.3">
      <c r="A31" s="120"/>
      <c r="B31" s="121"/>
      <c r="C31" s="122"/>
      <c r="D31" s="122"/>
      <c r="E31" s="122"/>
      <c r="F31" s="122"/>
      <c r="G31" s="123"/>
      <c r="H31" s="124"/>
      <c r="I31" s="102">
        <v>45910</v>
      </c>
      <c r="J31" s="126"/>
      <c r="K31" s="153"/>
      <c r="L31" s="150"/>
      <c r="M31" s="150"/>
    </row>
    <row r="32" spans="1:13" ht="55.8" customHeight="1" x14ac:dyDescent="0.3">
      <c r="A32" s="119">
        <v>3</v>
      </c>
      <c r="B32" s="127" t="s">
        <v>111</v>
      </c>
      <c r="C32" s="162" t="s">
        <v>64</v>
      </c>
      <c r="D32" s="162" t="s">
        <v>55</v>
      </c>
      <c r="E32" s="162" t="s">
        <v>112</v>
      </c>
      <c r="F32" s="162" t="s">
        <v>113</v>
      </c>
      <c r="G32" s="163" t="s">
        <v>114</v>
      </c>
      <c r="H32" s="164">
        <v>1690612000</v>
      </c>
      <c r="I32" s="165" t="s">
        <v>80</v>
      </c>
      <c r="J32" s="125" t="s">
        <v>124</v>
      </c>
      <c r="K32" s="152" t="s">
        <v>117</v>
      </c>
      <c r="L32" s="149"/>
      <c r="M32" s="149"/>
    </row>
    <row r="33" spans="1:13" x14ac:dyDescent="0.3">
      <c r="A33" s="120"/>
      <c r="B33" s="127"/>
      <c r="C33" s="162"/>
      <c r="D33" s="162"/>
      <c r="E33" s="162"/>
      <c r="F33" s="162"/>
      <c r="G33" s="163"/>
      <c r="H33" s="164"/>
      <c r="I33" s="166">
        <v>45908</v>
      </c>
      <c r="J33" s="126"/>
      <c r="K33" s="153"/>
      <c r="L33" s="150"/>
      <c r="M33" s="150"/>
    </row>
    <row r="34" spans="1:13" ht="178.2" customHeight="1" x14ac:dyDescent="0.3">
      <c r="A34" s="119">
        <v>4</v>
      </c>
      <c r="B34" s="121" t="s">
        <v>89</v>
      </c>
      <c r="C34" s="122" t="s">
        <v>72</v>
      </c>
      <c r="D34" s="122" t="s">
        <v>53</v>
      </c>
      <c r="E34" s="122" t="s">
        <v>90</v>
      </c>
      <c r="F34" s="122" t="s">
        <v>91</v>
      </c>
      <c r="G34" s="123" t="s">
        <v>93</v>
      </c>
      <c r="H34" s="124">
        <v>2310606971</v>
      </c>
      <c r="I34" s="94" t="s">
        <v>54</v>
      </c>
      <c r="J34" s="125" t="s">
        <v>97</v>
      </c>
      <c r="K34" s="152" t="s">
        <v>95</v>
      </c>
      <c r="L34" s="149" t="s">
        <v>118</v>
      </c>
      <c r="M34" s="149" t="s">
        <v>120</v>
      </c>
    </row>
    <row r="35" spans="1:13" x14ac:dyDescent="0.3">
      <c r="A35" s="120"/>
      <c r="B35" s="121"/>
      <c r="C35" s="122"/>
      <c r="D35" s="122"/>
      <c r="E35" s="122"/>
      <c r="F35" s="122"/>
      <c r="G35" s="123"/>
      <c r="H35" s="124"/>
      <c r="I35" s="102">
        <v>45902</v>
      </c>
      <c r="J35" s="126"/>
      <c r="K35" s="153"/>
      <c r="L35" s="150"/>
      <c r="M35" s="150"/>
    </row>
    <row r="36" spans="1:13" ht="62.4" customHeight="1" x14ac:dyDescent="0.3">
      <c r="A36" s="119">
        <v>5</v>
      </c>
      <c r="B36" s="127" t="s">
        <v>83</v>
      </c>
      <c r="C36" s="162" t="s">
        <v>72</v>
      </c>
      <c r="D36" s="162" t="s">
        <v>53</v>
      </c>
      <c r="E36" s="162" t="s">
        <v>77</v>
      </c>
      <c r="F36" s="162" t="s">
        <v>84</v>
      </c>
      <c r="G36" s="163" t="s">
        <v>78</v>
      </c>
      <c r="H36" s="164">
        <v>271529420</v>
      </c>
      <c r="I36" s="165" t="s">
        <v>54</v>
      </c>
      <c r="J36" s="125" t="s">
        <v>79</v>
      </c>
      <c r="K36" s="152" t="s">
        <v>121</v>
      </c>
      <c r="L36" s="149" t="s">
        <v>122</v>
      </c>
      <c r="M36" s="149" t="s">
        <v>123</v>
      </c>
    </row>
    <row r="37" spans="1:13" x14ac:dyDescent="0.3">
      <c r="A37" s="120"/>
      <c r="B37" s="127"/>
      <c r="C37" s="162"/>
      <c r="D37" s="162"/>
      <c r="E37" s="162"/>
      <c r="F37" s="162"/>
      <c r="G37" s="163"/>
      <c r="H37" s="164"/>
      <c r="I37" s="167">
        <v>45901</v>
      </c>
      <c r="J37" s="126"/>
      <c r="K37" s="153"/>
      <c r="L37" s="150"/>
      <c r="M37" s="150"/>
    </row>
    <row r="38" spans="1:13" x14ac:dyDescent="0.3">
      <c r="A38" s="52"/>
      <c r="B38" s="53"/>
      <c r="C38" s="98"/>
      <c r="D38" s="98"/>
      <c r="E38" s="98"/>
      <c r="F38" s="98"/>
      <c r="G38" s="99"/>
      <c r="H38" s="100"/>
      <c r="I38" s="101"/>
      <c r="J38" s="4"/>
      <c r="K38" s="45"/>
      <c r="L38" s="46"/>
    </row>
    <row r="39" spans="1:13" s="49" customFormat="1" ht="21" hidden="1" x14ac:dyDescent="0.4">
      <c r="B39" s="151" t="s">
        <v>17</v>
      </c>
      <c r="C39" s="151"/>
      <c r="D39" s="151"/>
      <c r="E39" s="151"/>
      <c r="F39" s="151"/>
      <c r="G39" s="151"/>
      <c r="H39" s="151"/>
      <c r="I39" s="151"/>
    </row>
    <row r="40" spans="1:13" ht="19.350000000000001" hidden="1" customHeight="1" x14ac:dyDescent="0.3">
      <c r="A40" s="3"/>
    </row>
    <row r="41" spans="1:13" hidden="1" x14ac:dyDescent="0.3">
      <c r="A41" s="154" t="s">
        <v>22</v>
      </c>
      <c r="B41" s="125" t="s">
        <v>8</v>
      </c>
      <c r="C41" s="132" t="s">
        <v>0</v>
      </c>
      <c r="D41" s="132" t="s">
        <v>1</v>
      </c>
      <c r="E41" s="132" t="s">
        <v>2</v>
      </c>
      <c r="F41" s="132" t="s">
        <v>3</v>
      </c>
      <c r="G41" s="132" t="s">
        <v>4</v>
      </c>
      <c r="H41" s="143" t="s">
        <v>5</v>
      </c>
      <c r="I41" s="48" t="s">
        <v>6</v>
      </c>
      <c r="J41" s="146" t="s">
        <v>9</v>
      </c>
      <c r="K41" s="147"/>
      <c r="L41" s="146" t="s">
        <v>12</v>
      </c>
      <c r="M41" s="147"/>
    </row>
    <row r="42" spans="1:13" hidden="1" x14ac:dyDescent="0.3">
      <c r="A42" s="155"/>
      <c r="B42" s="131"/>
      <c r="C42" s="133"/>
      <c r="D42" s="133"/>
      <c r="E42" s="133"/>
      <c r="F42" s="133"/>
      <c r="G42" s="133"/>
      <c r="H42" s="144"/>
      <c r="I42" s="51" t="s">
        <v>7</v>
      </c>
      <c r="J42" s="2" t="s">
        <v>2</v>
      </c>
      <c r="K42" s="1" t="s">
        <v>11</v>
      </c>
      <c r="L42" s="50" t="s">
        <v>13</v>
      </c>
      <c r="M42" s="50" t="s">
        <v>66</v>
      </c>
    </row>
    <row r="43" spans="1:13" ht="102" hidden="1" customHeight="1" x14ac:dyDescent="0.3">
      <c r="A43" s="125">
        <v>1</v>
      </c>
      <c r="B43" s="127"/>
      <c r="C43" s="128"/>
      <c r="D43" s="128"/>
      <c r="E43" s="128"/>
      <c r="F43" s="128"/>
      <c r="G43" s="129"/>
      <c r="H43" s="130"/>
      <c r="I43" s="48"/>
      <c r="J43" s="156"/>
      <c r="K43" s="152"/>
      <c r="L43" s="149"/>
      <c r="M43" s="149"/>
    </row>
    <row r="44" spans="1:13" hidden="1" x14ac:dyDescent="0.3">
      <c r="A44" s="126"/>
      <c r="B44" s="127"/>
      <c r="C44" s="128"/>
      <c r="D44" s="128"/>
      <c r="E44" s="128"/>
      <c r="F44" s="128"/>
      <c r="G44" s="129"/>
      <c r="H44" s="130"/>
      <c r="I44" s="60"/>
      <c r="J44" s="156"/>
      <c r="K44" s="153"/>
      <c r="L44" s="150"/>
      <c r="M44" s="150"/>
    </row>
  </sheetData>
  <mergeCells count="165">
    <mergeCell ref="M43:M44"/>
    <mergeCell ref="M7:M8"/>
    <mergeCell ref="L5:M5"/>
    <mergeCell ref="L12:M12"/>
    <mergeCell ref="M14:M15"/>
    <mergeCell ref="L19:M19"/>
    <mergeCell ref="M21:M22"/>
    <mergeCell ref="L26:M26"/>
    <mergeCell ref="M28:M29"/>
    <mergeCell ref="M30:M31"/>
    <mergeCell ref="M32:M33"/>
    <mergeCell ref="L21:L22"/>
    <mergeCell ref="K14:K15"/>
    <mergeCell ref="L14:L15"/>
    <mergeCell ref="J26:K26"/>
    <mergeCell ref="J30:J31"/>
    <mergeCell ref="K30:K31"/>
    <mergeCell ref="L30:L31"/>
    <mergeCell ref="K32:K33"/>
    <mergeCell ref="L32:L33"/>
    <mergeCell ref="L41:M41"/>
    <mergeCell ref="K34:K35"/>
    <mergeCell ref="L34:L35"/>
    <mergeCell ref="M34:M35"/>
    <mergeCell ref="K36:K37"/>
    <mergeCell ref="L36:L37"/>
    <mergeCell ref="M36:M37"/>
    <mergeCell ref="B43:B44"/>
    <mergeCell ref="C43:C44"/>
    <mergeCell ref="A26:A27"/>
    <mergeCell ref="G43:G44"/>
    <mergeCell ref="H43:H44"/>
    <mergeCell ref="J28:J29"/>
    <mergeCell ref="K28:K29"/>
    <mergeCell ref="L28:L29"/>
    <mergeCell ref="A43:A44"/>
    <mergeCell ref="A28:A29"/>
    <mergeCell ref="J43:J44"/>
    <mergeCell ref="K43:K44"/>
    <mergeCell ref="L43:L44"/>
    <mergeCell ref="A41:A42"/>
    <mergeCell ref="B41:B42"/>
    <mergeCell ref="C41:C42"/>
    <mergeCell ref="D41:D42"/>
    <mergeCell ref="E41:E42"/>
    <mergeCell ref="F41:F42"/>
    <mergeCell ref="G41:G42"/>
    <mergeCell ref="F26:F27"/>
    <mergeCell ref="D26:D27"/>
    <mergeCell ref="B28:B29"/>
    <mergeCell ref="D28:D29"/>
    <mergeCell ref="A12:A13"/>
    <mergeCell ref="F12:F13"/>
    <mergeCell ref="J19:K19"/>
    <mergeCell ref="J14:J15"/>
    <mergeCell ref="D43:D44"/>
    <mergeCell ref="E43:E44"/>
    <mergeCell ref="F43:F44"/>
    <mergeCell ref="B39:I39"/>
    <mergeCell ref="J21:J22"/>
    <mergeCell ref="K21:K22"/>
    <mergeCell ref="H41:H42"/>
    <mergeCell ref="J41:K41"/>
    <mergeCell ref="C28:C29"/>
    <mergeCell ref="A30:A31"/>
    <mergeCell ref="B30:B31"/>
    <mergeCell ref="C30:C31"/>
    <mergeCell ref="D30:D31"/>
    <mergeCell ref="A14:A15"/>
    <mergeCell ref="F14:F15"/>
    <mergeCell ref="D19:D20"/>
    <mergeCell ref="B14:B15"/>
    <mergeCell ref="C14:C15"/>
    <mergeCell ref="D14:D15"/>
    <mergeCell ref="E19:E20"/>
    <mergeCell ref="D7:D8"/>
    <mergeCell ref="E7:E8"/>
    <mergeCell ref="J5:K5"/>
    <mergeCell ref="J12:K12"/>
    <mergeCell ref="K7:K8"/>
    <mergeCell ref="L7:L8"/>
    <mergeCell ref="F7:F8"/>
    <mergeCell ref="G7:G8"/>
    <mergeCell ref="C10:I10"/>
    <mergeCell ref="H7:H8"/>
    <mergeCell ref="J7:J8"/>
    <mergeCell ref="F1:G1"/>
    <mergeCell ref="C3:I3"/>
    <mergeCell ref="H26:H27"/>
    <mergeCell ref="A5:A6"/>
    <mergeCell ref="B5:B6"/>
    <mergeCell ref="C5:C6"/>
    <mergeCell ref="D5:D6"/>
    <mergeCell ref="E5:E6"/>
    <mergeCell ref="F5:F6"/>
    <mergeCell ref="G5:G6"/>
    <mergeCell ref="H5:H6"/>
    <mergeCell ref="A1:D1"/>
    <mergeCell ref="G12:G13"/>
    <mergeCell ref="H12:H13"/>
    <mergeCell ref="B24:I24"/>
    <mergeCell ref="C12:C13"/>
    <mergeCell ref="D12:D13"/>
    <mergeCell ref="E12:E13"/>
    <mergeCell ref="B12:B13"/>
    <mergeCell ref="A7:A8"/>
    <mergeCell ref="B7:B8"/>
    <mergeCell ref="C7:C8"/>
    <mergeCell ref="G14:G15"/>
    <mergeCell ref="C19:C20"/>
    <mergeCell ref="F19:F20"/>
    <mergeCell ref="G19:G20"/>
    <mergeCell ref="C17:I17"/>
    <mergeCell ref="E14:E15"/>
    <mergeCell ref="H14:H15"/>
    <mergeCell ref="H19:H20"/>
    <mergeCell ref="A21:A22"/>
    <mergeCell ref="B21:B22"/>
    <mergeCell ref="C21:C22"/>
    <mergeCell ref="H21:H22"/>
    <mergeCell ref="D21:D22"/>
    <mergeCell ref="E21:E22"/>
    <mergeCell ref="F21:F22"/>
    <mergeCell ref="G21:G22"/>
    <mergeCell ref="A19:A20"/>
    <mergeCell ref="B19:B20"/>
    <mergeCell ref="H28:H29"/>
    <mergeCell ref="E28:E29"/>
    <mergeCell ref="F28:F29"/>
    <mergeCell ref="G28:G29"/>
    <mergeCell ref="B26:B27"/>
    <mergeCell ref="C26:C27"/>
    <mergeCell ref="E26:E27"/>
    <mergeCell ref="G26:G27"/>
    <mergeCell ref="E30:E31"/>
    <mergeCell ref="F30:F31"/>
    <mergeCell ref="G30:G31"/>
    <mergeCell ref="H30:H31"/>
    <mergeCell ref="A32:A33"/>
    <mergeCell ref="B32:B33"/>
    <mergeCell ref="C32:C33"/>
    <mergeCell ref="D32:D33"/>
    <mergeCell ref="E32:E33"/>
    <mergeCell ref="F32:F33"/>
    <mergeCell ref="G32:G33"/>
    <mergeCell ref="H32:H33"/>
    <mergeCell ref="J32:J33"/>
    <mergeCell ref="A34:A35"/>
    <mergeCell ref="B34:B35"/>
    <mergeCell ref="C34:C35"/>
    <mergeCell ref="D34:D35"/>
    <mergeCell ref="E34:E35"/>
    <mergeCell ref="F34:F35"/>
    <mergeCell ref="G34:G35"/>
    <mergeCell ref="H34:H35"/>
    <mergeCell ref="J34:J35"/>
    <mergeCell ref="A36:A37"/>
    <mergeCell ref="B36:B37"/>
    <mergeCell ref="C36:C37"/>
    <mergeCell ref="D36:D37"/>
    <mergeCell ref="E36:E37"/>
    <mergeCell ref="F36:F37"/>
    <mergeCell ref="G36:G37"/>
    <mergeCell ref="H36:H37"/>
    <mergeCell ref="J36:J37"/>
  </mergeCells>
  <phoneticPr fontId="15" type="noConversion"/>
  <hyperlinks>
    <hyperlink ref="B28" r:id="rId1" display="javascript: consultaProceso('25-21-51967')" xr:uid="{6094860F-F8BC-4D5B-AF25-AA4AD10D3C32}"/>
    <hyperlink ref="B30" r:id="rId2" display="javascript: consultaProceso('25-21-51558')" xr:uid="{C9FDD52A-F0BB-4DD6-BDD9-B73A6E87E1D6}"/>
    <hyperlink ref="B32" r:id="rId3" display="javascript: consultaProceso('25-4-14506514')" xr:uid="{5F02AC01-1EA6-4ACE-A000-4149EE32EE81}"/>
    <hyperlink ref="B34" r:id="rId4" display="javascript: consultaProceso('25-11-14482392')" xr:uid="{036152AF-4134-47CC-A037-909D7EF051C8}"/>
    <hyperlink ref="B36" r:id="rId5" display="javascript: consultaProceso('25-11-14483859')" xr:uid="{854DBB64-4516-4BAE-926D-05B06D022B44}"/>
    <hyperlink ref="B28:B29" r:id="rId6" display="05 LIC 2025" xr:uid="{3918E8B6-F287-4461-BE67-F503FA2D914C}"/>
    <hyperlink ref="B30:B31" r:id="rId7" display="02 LIC 2025" xr:uid="{3E0A79C5-1D0E-43FD-AEBC-F99B9BD0785E}"/>
    <hyperlink ref="B32:B33" r:id="rId8" display="SAMC-209-2025" xr:uid="{91F1EF89-F96C-419F-BDFE-FCFCE67192A2}"/>
    <hyperlink ref="B34:B35" r:id="rId9" display="PSC-SA-OP-009-2025" xr:uid="{F7778839-F5C2-4427-8A40-9542C4C43AF8}"/>
    <hyperlink ref="B36:B37" r:id="rId10" display="SA-014-2025" xr:uid="{8BBD4E76-D037-4212-8507-5912BC11990A}"/>
    <hyperlink ref="K28" r:id="rId11" xr:uid="{A109D63C-FED3-4F06-841F-376E58C0C9B4}"/>
    <hyperlink ref="K34" r:id="rId12" xr:uid="{BBBEF96C-9AE9-4197-AEF4-4EF41C354440}"/>
    <hyperlink ref="K36" r:id="rId13" xr:uid="{8E64EE45-D531-49D7-94F7-A8ADCF1B5398}"/>
  </hyperlinks>
  <pageMargins left="0.7" right="0.7" top="0.75" bottom="0.75" header="0.3" footer="0.3"/>
  <pageSetup orientation="portrait" r:id="rId1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4"/>
  <sheetViews>
    <sheetView showGridLines="0" zoomScale="85" zoomScaleNormal="85" workbookViewId="0">
      <selection activeCell="H37" sqref="H37:H38"/>
    </sheetView>
  </sheetViews>
  <sheetFormatPr baseColWidth="10" defaultColWidth="10.88671875" defaultRowHeight="14.4" x14ac:dyDescent="0.3"/>
  <cols>
    <col min="2" max="2" width="18.5546875" customWidth="1"/>
    <col min="3" max="3" width="18.44140625" customWidth="1"/>
    <col min="4" max="4" width="13.6640625" customWidth="1"/>
    <col min="5" max="5" width="25.6640625" customWidth="1"/>
    <col min="6" max="6" width="54.6640625" customWidth="1"/>
    <col min="7" max="7" width="27.109375" customWidth="1"/>
    <col min="8" max="8" width="20.33203125" style="66" customWidth="1"/>
    <col min="9" max="9" width="16.88671875" customWidth="1"/>
    <col min="10" max="10" width="27.44140625" customWidth="1"/>
    <col min="11" max="11" width="26.109375" customWidth="1"/>
    <col min="12" max="12" width="28.5546875" customWidth="1"/>
    <col min="13" max="13" width="21.6640625" customWidth="1"/>
  </cols>
  <sheetData>
    <row r="1" spans="1:13" ht="25.8" x14ac:dyDescent="0.5">
      <c r="A1" s="145" t="s">
        <v>14</v>
      </c>
      <c r="B1" s="145"/>
      <c r="C1" s="145"/>
      <c r="D1" s="145"/>
      <c r="F1" s="141" t="s">
        <v>81</v>
      </c>
      <c r="G1" s="141"/>
    </row>
    <row r="2" spans="1:13" ht="15.6" customHeight="1" x14ac:dyDescent="0.3">
      <c r="A2" s="52"/>
      <c r="B2" s="55"/>
      <c r="C2" s="56"/>
      <c r="D2" s="56"/>
      <c r="E2" s="56"/>
      <c r="F2" s="56"/>
      <c r="G2" s="57"/>
      <c r="H2" s="67"/>
      <c r="I2" s="58"/>
      <c r="J2" s="4"/>
      <c r="K2" s="45"/>
    </row>
    <row r="3" spans="1:13" ht="21" hidden="1" x14ac:dyDescent="0.3">
      <c r="A3" s="14"/>
      <c r="B3" s="14"/>
      <c r="C3" s="142" t="s">
        <v>41</v>
      </c>
      <c r="D3" s="142"/>
      <c r="E3" s="142"/>
      <c r="F3" s="142"/>
      <c r="G3" s="142"/>
      <c r="H3" s="142"/>
      <c r="I3" s="142"/>
    </row>
    <row r="4" spans="1:13" ht="15.75" hidden="1" customHeight="1" x14ac:dyDescent="0.3"/>
    <row r="5" spans="1:13" ht="14.4" hidden="1" customHeight="1" x14ac:dyDescent="0.3">
      <c r="A5" s="139" t="s">
        <v>22</v>
      </c>
      <c r="B5" s="125" t="s">
        <v>8</v>
      </c>
      <c r="C5" s="125" t="s">
        <v>0</v>
      </c>
      <c r="D5" s="125" t="s">
        <v>1</v>
      </c>
      <c r="E5" s="125" t="s">
        <v>2</v>
      </c>
      <c r="F5" s="125" t="s">
        <v>3</v>
      </c>
      <c r="G5" s="125" t="s">
        <v>4</v>
      </c>
      <c r="H5" s="159" t="s">
        <v>5</v>
      </c>
      <c r="I5" s="54" t="s">
        <v>6</v>
      </c>
      <c r="J5" s="146" t="s">
        <v>9</v>
      </c>
      <c r="K5" s="147"/>
      <c r="L5" s="146" t="s">
        <v>12</v>
      </c>
      <c r="M5" s="147"/>
    </row>
    <row r="6" spans="1:13" ht="15.75" hidden="1" customHeight="1" x14ac:dyDescent="0.3">
      <c r="A6" s="140"/>
      <c r="B6" s="131"/>
      <c r="C6" s="131"/>
      <c r="D6" s="131"/>
      <c r="E6" s="131"/>
      <c r="F6" s="131"/>
      <c r="G6" s="131"/>
      <c r="H6" s="160"/>
      <c r="I6" s="50" t="s">
        <v>7</v>
      </c>
      <c r="J6" s="2" t="s">
        <v>2</v>
      </c>
      <c r="K6" s="2" t="s">
        <v>11</v>
      </c>
      <c r="L6" s="50" t="s">
        <v>13</v>
      </c>
      <c r="M6" s="50" t="s">
        <v>66</v>
      </c>
    </row>
    <row r="7" spans="1:13" ht="66.599999999999994" hidden="1" customHeight="1" x14ac:dyDescent="0.3">
      <c r="A7" s="119">
        <v>1</v>
      </c>
      <c r="B7" s="127"/>
      <c r="C7" s="128"/>
      <c r="D7" s="128"/>
      <c r="E7" s="128"/>
      <c r="F7" s="128"/>
      <c r="G7" s="129"/>
      <c r="H7" s="130"/>
      <c r="I7" s="48"/>
      <c r="J7" s="125"/>
      <c r="K7" s="152"/>
      <c r="L7" s="149"/>
      <c r="M7" s="149"/>
    </row>
    <row r="8" spans="1:13" ht="15.75" hidden="1" customHeight="1" x14ac:dyDescent="0.3">
      <c r="A8" s="120"/>
      <c r="B8" s="127"/>
      <c r="C8" s="128"/>
      <c r="D8" s="128"/>
      <c r="E8" s="128"/>
      <c r="F8" s="128"/>
      <c r="G8" s="129"/>
      <c r="H8" s="130"/>
      <c r="I8" s="60"/>
      <c r="J8" s="126"/>
      <c r="K8" s="153"/>
      <c r="L8" s="150"/>
      <c r="M8" s="150"/>
    </row>
    <row r="9" spans="1:13" ht="15.75" hidden="1" customHeight="1" x14ac:dyDescent="0.3">
      <c r="A9" s="52"/>
      <c r="B9" s="55"/>
      <c r="C9" s="46"/>
      <c r="D9" s="46"/>
      <c r="E9" s="46"/>
      <c r="F9" s="46"/>
      <c r="G9" s="4"/>
      <c r="H9" s="68"/>
      <c r="I9" s="59"/>
      <c r="J9" s="4"/>
      <c r="K9" s="45"/>
    </row>
    <row r="10" spans="1:13" ht="21" x14ac:dyDescent="0.3">
      <c r="A10" s="14"/>
      <c r="B10" s="14"/>
      <c r="C10" s="142" t="s">
        <v>40</v>
      </c>
      <c r="D10" s="142"/>
      <c r="E10" s="142"/>
      <c r="F10" s="142"/>
      <c r="G10" s="142"/>
      <c r="H10" s="142"/>
      <c r="I10" s="142"/>
    </row>
    <row r="11" spans="1:13" ht="15.75" customHeight="1" x14ac:dyDescent="0.3"/>
    <row r="12" spans="1:13" x14ac:dyDescent="0.3">
      <c r="A12" s="139" t="s">
        <v>22</v>
      </c>
      <c r="B12" s="125" t="s">
        <v>8</v>
      </c>
      <c r="C12" s="125" t="s">
        <v>0</v>
      </c>
      <c r="D12" s="125" t="s">
        <v>1</v>
      </c>
      <c r="E12" s="125" t="s">
        <v>2</v>
      </c>
      <c r="F12" s="125" t="s">
        <v>3</v>
      </c>
      <c r="G12" s="125" t="s">
        <v>4</v>
      </c>
      <c r="H12" s="159" t="s">
        <v>5</v>
      </c>
      <c r="I12" s="54" t="s">
        <v>6</v>
      </c>
      <c r="J12" s="146" t="s">
        <v>9</v>
      </c>
      <c r="K12" s="147"/>
      <c r="L12" s="146" t="s">
        <v>12</v>
      </c>
      <c r="M12" s="147"/>
    </row>
    <row r="13" spans="1:13" ht="15.75" customHeight="1" x14ac:dyDescent="0.3">
      <c r="A13" s="140"/>
      <c r="B13" s="131"/>
      <c r="C13" s="131"/>
      <c r="D13" s="131"/>
      <c r="E13" s="131"/>
      <c r="F13" s="131"/>
      <c r="G13" s="131"/>
      <c r="H13" s="160"/>
      <c r="I13" s="50" t="s">
        <v>7</v>
      </c>
      <c r="J13" s="2" t="s">
        <v>2</v>
      </c>
      <c r="K13" s="2" t="s">
        <v>11</v>
      </c>
      <c r="L13" s="50" t="s">
        <v>13</v>
      </c>
      <c r="M13" s="50" t="s">
        <v>66</v>
      </c>
    </row>
    <row r="14" spans="1:13" ht="76.349999999999994" customHeight="1" x14ac:dyDescent="0.3">
      <c r="A14" s="156">
        <v>1</v>
      </c>
      <c r="B14" s="121" t="s">
        <v>101</v>
      </c>
      <c r="C14" s="122" t="s">
        <v>102</v>
      </c>
      <c r="D14" s="122" t="s">
        <v>55</v>
      </c>
      <c r="E14" s="122" t="s">
        <v>103</v>
      </c>
      <c r="F14" s="122" t="s">
        <v>104</v>
      </c>
      <c r="G14" s="123" t="s">
        <v>106</v>
      </c>
      <c r="H14" s="124">
        <v>183082137</v>
      </c>
      <c r="I14" s="94" t="s">
        <v>105</v>
      </c>
      <c r="J14" s="125" t="s">
        <v>108</v>
      </c>
      <c r="K14" s="152" t="s">
        <v>107</v>
      </c>
      <c r="L14" s="157"/>
      <c r="M14" s="149"/>
    </row>
    <row r="15" spans="1:13" ht="15" customHeight="1" x14ac:dyDescent="0.3">
      <c r="A15" s="156"/>
      <c r="B15" s="121"/>
      <c r="C15" s="122"/>
      <c r="D15" s="122"/>
      <c r="E15" s="122"/>
      <c r="F15" s="122"/>
      <c r="G15" s="123"/>
      <c r="H15" s="124"/>
      <c r="I15" s="102">
        <v>45912</v>
      </c>
      <c r="J15" s="126"/>
      <c r="K15" s="153"/>
      <c r="L15" s="157"/>
      <c r="M15" s="150"/>
    </row>
    <row r="16" spans="1:13" ht="14.1" customHeight="1" x14ac:dyDescent="0.3">
      <c r="A16" s="52"/>
      <c r="B16" s="55"/>
      <c r="C16" s="61"/>
      <c r="D16" s="61"/>
      <c r="E16" s="61"/>
      <c r="F16" s="61"/>
      <c r="G16" s="62"/>
      <c r="H16" s="69"/>
      <c r="I16" s="63"/>
      <c r="J16" s="4"/>
      <c r="K16" s="45"/>
      <c r="L16" s="46"/>
    </row>
    <row r="17" spans="1:13" ht="17.850000000000001" hidden="1" customHeight="1" x14ac:dyDescent="0.3">
      <c r="B17" s="134" t="s">
        <v>43</v>
      </c>
      <c r="C17" s="134"/>
      <c r="D17" s="134"/>
      <c r="E17" s="134"/>
      <c r="F17" s="134"/>
      <c r="G17" s="134"/>
      <c r="H17" s="134"/>
      <c r="I17" s="14"/>
    </row>
    <row r="18" spans="1:13" ht="17.850000000000001" hidden="1" customHeight="1" x14ac:dyDescent="0.3">
      <c r="B18" s="14"/>
      <c r="C18" s="14"/>
      <c r="D18" s="14"/>
      <c r="E18" s="14"/>
      <c r="F18" s="14"/>
      <c r="G18" s="14"/>
      <c r="H18" s="70"/>
      <c r="I18" s="14"/>
    </row>
    <row r="19" spans="1:13" hidden="1" x14ac:dyDescent="0.3">
      <c r="A19" s="139" t="s">
        <v>22</v>
      </c>
      <c r="B19" s="125" t="s">
        <v>8</v>
      </c>
      <c r="C19" s="125" t="s">
        <v>0</v>
      </c>
      <c r="D19" s="125" t="s">
        <v>1</v>
      </c>
      <c r="E19" s="125" t="s">
        <v>2</v>
      </c>
      <c r="F19" s="125" t="s">
        <v>3</v>
      </c>
      <c r="G19" s="125" t="s">
        <v>4</v>
      </c>
      <c r="H19" s="159" t="s">
        <v>5</v>
      </c>
      <c r="I19" s="54" t="s">
        <v>6</v>
      </c>
      <c r="J19" s="146" t="s">
        <v>9</v>
      </c>
      <c r="K19" s="147"/>
      <c r="L19" s="146" t="s">
        <v>12</v>
      </c>
      <c r="M19" s="147"/>
    </row>
    <row r="20" spans="1:13" ht="15.75" hidden="1" customHeight="1" x14ac:dyDescent="0.3">
      <c r="A20" s="140"/>
      <c r="B20" s="131"/>
      <c r="C20" s="131"/>
      <c r="D20" s="131"/>
      <c r="E20" s="131"/>
      <c r="F20" s="131"/>
      <c r="G20" s="131"/>
      <c r="H20" s="160"/>
      <c r="I20" s="50" t="s">
        <v>7</v>
      </c>
      <c r="J20" s="2" t="s">
        <v>2</v>
      </c>
      <c r="K20" s="2" t="s">
        <v>11</v>
      </c>
      <c r="L20" s="50" t="s">
        <v>13</v>
      </c>
      <c r="M20" s="50" t="s">
        <v>66</v>
      </c>
    </row>
    <row r="21" spans="1:13" ht="66.599999999999994" hidden="1" customHeight="1" x14ac:dyDescent="0.3">
      <c r="A21" s="156">
        <v>1</v>
      </c>
      <c r="B21" s="127"/>
      <c r="C21" s="128"/>
      <c r="D21" s="128"/>
      <c r="E21" s="128"/>
      <c r="F21" s="128"/>
      <c r="G21" s="129"/>
      <c r="H21" s="128"/>
      <c r="I21" s="48"/>
      <c r="J21" s="156"/>
      <c r="K21" s="152"/>
      <c r="L21" s="157"/>
      <c r="M21" s="149"/>
    </row>
    <row r="22" spans="1:13" hidden="1" x14ac:dyDescent="0.3">
      <c r="A22" s="156"/>
      <c r="B22" s="127"/>
      <c r="C22" s="128"/>
      <c r="D22" s="128"/>
      <c r="E22" s="128"/>
      <c r="F22" s="128"/>
      <c r="G22" s="129"/>
      <c r="H22" s="128"/>
      <c r="I22" s="60"/>
      <c r="J22" s="156"/>
      <c r="K22" s="153"/>
      <c r="L22" s="157"/>
      <c r="M22" s="150"/>
    </row>
    <row r="23" spans="1:13" hidden="1" x14ac:dyDescent="0.3">
      <c r="A23" s="4"/>
      <c r="B23" s="55"/>
      <c r="C23" s="90"/>
      <c r="D23" s="90"/>
      <c r="E23" s="90"/>
      <c r="F23" s="90"/>
      <c r="G23" s="91"/>
      <c r="H23" s="92"/>
      <c r="I23" s="93"/>
      <c r="J23" s="4"/>
      <c r="K23" s="45"/>
      <c r="L23" s="46"/>
    </row>
    <row r="24" spans="1:13" ht="21" x14ac:dyDescent="0.3">
      <c r="A24" s="14"/>
      <c r="B24" s="14"/>
      <c r="C24" s="142" t="s">
        <v>16</v>
      </c>
      <c r="D24" s="142"/>
      <c r="E24" s="142"/>
      <c r="F24" s="142"/>
      <c r="G24" s="142"/>
      <c r="H24" s="142"/>
      <c r="I24" s="142"/>
      <c r="J24" s="142"/>
    </row>
    <row r="25" spans="1:13" ht="15.6" customHeight="1" x14ac:dyDescent="0.3"/>
    <row r="26" spans="1:13" x14ac:dyDescent="0.3">
      <c r="A26" s="139" t="s">
        <v>22</v>
      </c>
      <c r="B26" s="125" t="s">
        <v>8</v>
      </c>
      <c r="C26" s="125" t="s">
        <v>0</v>
      </c>
      <c r="D26" s="125" t="s">
        <v>1</v>
      </c>
      <c r="E26" s="125" t="s">
        <v>2</v>
      </c>
      <c r="F26" s="125" t="s">
        <v>3</v>
      </c>
      <c r="G26" s="125" t="s">
        <v>4</v>
      </c>
      <c r="H26" s="159" t="s">
        <v>5</v>
      </c>
      <c r="I26" s="54" t="s">
        <v>6</v>
      </c>
      <c r="J26" s="146" t="s">
        <v>9</v>
      </c>
      <c r="K26" s="147"/>
      <c r="L26" s="146" t="s">
        <v>12</v>
      </c>
      <c r="M26" s="147"/>
    </row>
    <row r="27" spans="1:13" ht="15.75" customHeight="1" x14ac:dyDescent="0.3">
      <c r="A27" s="161"/>
      <c r="B27" s="131"/>
      <c r="C27" s="131"/>
      <c r="D27" s="131"/>
      <c r="E27" s="131"/>
      <c r="F27" s="131"/>
      <c r="G27" s="131"/>
      <c r="H27" s="160"/>
      <c r="I27" s="50" t="s">
        <v>7</v>
      </c>
      <c r="J27" s="2" t="s">
        <v>2</v>
      </c>
      <c r="K27" s="2" t="s">
        <v>11</v>
      </c>
      <c r="L27" s="50" t="s">
        <v>13</v>
      </c>
      <c r="M27" s="50" t="s">
        <v>66</v>
      </c>
    </row>
    <row r="28" spans="1:13" ht="47.4" customHeight="1" x14ac:dyDescent="0.3">
      <c r="A28" s="125">
        <v>1</v>
      </c>
      <c r="B28" s="121" t="s">
        <v>125</v>
      </c>
      <c r="C28" s="162" t="s">
        <v>126</v>
      </c>
      <c r="D28" s="162" t="s">
        <v>55</v>
      </c>
      <c r="E28" s="162" t="s">
        <v>127</v>
      </c>
      <c r="F28" s="162" t="s">
        <v>128</v>
      </c>
      <c r="G28" s="163" t="s">
        <v>132</v>
      </c>
      <c r="H28" s="164">
        <v>39800000</v>
      </c>
      <c r="I28" s="165" t="s">
        <v>71</v>
      </c>
      <c r="J28" s="156" t="s">
        <v>136</v>
      </c>
      <c r="K28" s="152" t="s">
        <v>134</v>
      </c>
      <c r="L28" s="149"/>
      <c r="M28" s="149"/>
    </row>
    <row r="29" spans="1:13" x14ac:dyDescent="0.3">
      <c r="A29" s="126"/>
      <c r="B29" s="121"/>
      <c r="C29" s="162"/>
      <c r="D29" s="162"/>
      <c r="E29" s="162"/>
      <c r="F29" s="162"/>
      <c r="G29" s="163"/>
      <c r="H29" s="164"/>
      <c r="I29" s="167">
        <v>45908</v>
      </c>
      <c r="J29" s="156"/>
      <c r="K29" s="153"/>
      <c r="L29" s="150"/>
      <c r="M29" s="150"/>
    </row>
    <row r="30" spans="1:13" ht="43.8" customHeight="1" x14ac:dyDescent="0.3">
      <c r="A30" s="125">
        <v>2</v>
      </c>
      <c r="B30" s="127" t="s">
        <v>129</v>
      </c>
      <c r="C30" s="162" t="s">
        <v>126</v>
      </c>
      <c r="D30" s="162" t="s">
        <v>55</v>
      </c>
      <c r="E30" s="162" t="s">
        <v>130</v>
      </c>
      <c r="F30" s="162" t="s">
        <v>131</v>
      </c>
      <c r="G30" s="163" t="s">
        <v>133</v>
      </c>
      <c r="H30" s="164">
        <v>39850000</v>
      </c>
      <c r="I30" s="165" t="s">
        <v>71</v>
      </c>
      <c r="J30" s="156" t="s">
        <v>137</v>
      </c>
      <c r="K30" s="152" t="s">
        <v>135</v>
      </c>
      <c r="L30" s="149"/>
      <c r="M30" s="149"/>
    </row>
    <row r="31" spans="1:13" ht="15.75" customHeight="1" x14ac:dyDescent="0.3">
      <c r="A31" s="126"/>
      <c r="B31" s="127"/>
      <c r="C31" s="162"/>
      <c r="D31" s="162"/>
      <c r="E31" s="162"/>
      <c r="F31" s="162"/>
      <c r="G31" s="163"/>
      <c r="H31" s="164"/>
      <c r="I31" s="167">
        <v>45902</v>
      </c>
      <c r="J31" s="156"/>
      <c r="K31" s="153"/>
      <c r="L31" s="150"/>
      <c r="M31" s="150"/>
    </row>
    <row r="33" spans="1:13" s="49" customFormat="1" ht="21" x14ac:dyDescent="0.4">
      <c r="B33" s="151" t="s">
        <v>17</v>
      </c>
      <c r="C33" s="151"/>
      <c r="D33" s="151"/>
      <c r="E33" s="151"/>
      <c r="F33" s="151"/>
      <c r="G33" s="151"/>
      <c r="H33" s="151"/>
      <c r="I33" s="151"/>
    </row>
    <row r="34" spans="1:13" ht="19.350000000000001" customHeight="1" x14ac:dyDescent="0.3">
      <c r="A34" s="3"/>
      <c r="H34" s="64"/>
    </row>
    <row r="35" spans="1:13" x14ac:dyDescent="0.3">
      <c r="A35" s="154" t="s">
        <v>22</v>
      </c>
      <c r="B35" s="125" t="s">
        <v>8</v>
      </c>
      <c r="C35" s="132" t="s">
        <v>0</v>
      </c>
      <c r="D35" s="132" t="s">
        <v>1</v>
      </c>
      <c r="E35" s="132" t="s">
        <v>2</v>
      </c>
      <c r="F35" s="132" t="s">
        <v>3</v>
      </c>
      <c r="G35" s="132" t="s">
        <v>4</v>
      </c>
      <c r="H35" s="143" t="s">
        <v>5</v>
      </c>
      <c r="I35" s="48" t="s">
        <v>6</v>
      </c>
      <c r="J35" s="146" t="s">
        <v>9</v>
      </c>
      <c r="K35" s="147"/>
      <c r="L35" s="146" t="s">
        <v>12</v>
      </c>
      <c r="M35" s="147"/>
    </row>
    <row r="36" spans="1:13" x14ac:dyDescent="0.3">
      <c r="A36" s="155"/>
      <c r="B36" s="131"/>
      <c r="C36" s="133"/>
      <c r="D36" s="133"/>
      <c r="E36" s="133"/>
      <c r="F36" s="133"/>
      <c r="G36" s="133"/>
      <c r="H36" s="144"/>
      <c r="I36" s="51" t="s">
        <v>7</v>
      </c>
      <c r="J36" s="2" t="s">
        <v>2</v>
      </c>
      <c r="K36" s="1" t="s">
        <v>11</v>
      </c>
      <c r="L36" s="50" t="s">
        <v>13</v>
      </c>
      <c r="M36" s="50" t="s">
        <v>66</v>
      </c>
    </row>
    <row r="37" spans="1:13" ht="84.6" customHeight="1" x14ac:dyDescent="0.3">
      <c r="A37" s="125">
        <v>1</v>
      </c>
      <c r="B37" s="121" t="s">
        <v>138</v>
      </c>
      <c r="C37" s="122" t="s">
        <v>69</v>
      </c>
      <c r="D37" s="122" t="s">
        <v>53</v>
      </c>
      <c r="E37" s="122" t="s">
        <v>127</v>
      </c>
      <c r="F37" s="122" t="s">
        <v>139</v>
      </c>
      <c r="G37" s="123" t="s">
        <v>132</v>
      </c>
      <c r="H37" s="124">
        <v>150621296</v>
      </c>
      <c r="I37" s="94" t="s">
        <v>54</v>
      </c>
      <c r="J37" s="156" t="s">
        <v>136</v>
      </c>
      <c r="K37" s="152" t="s">
        <v>148</v>
      </c>
      <c r="L37" s="149" t="s">
        <v>149</v>
      </c>
      <c r="M37" s="149" t="s">
        <v>150</v>
      </c>
    </row>
    <row r="38" spans="1:13" x14ac:dyDescent="0.3">
      <c r="A38" s="126"/>
      <c r="B38" s="121"/>
      <c r="C38" s="122"/>
      <c r="D38" s="122"/>
      <c r="E38" s="122"/>
      <c r="F38" s="122"/>
      <c r="G38" s="123"/>
      <c r="H38" s="124"/>
      <c r="I38" s="102">
        <v>45911</v>
      </c>
      <c r="J38" s="156"/>
      <c r="K38" s="153"/>
      <c r="L38" s="150"/>
      <c r="M38" s="150"/>
    </row>
    <row r="39" spans="1:13" ht="47.4" customHeight="1" x14ac:dyDescent="0.3">
      <c r="A39" s="125">
        <v>2</v>
      </c>
      <c r="B39" s="121" t="s">
        <v>140</v>
      </c>
      <c r="C39" s="122" t="s">
        <v>126</v>
      </c>
      <c r="D39" s="122" t="s">
        <v>55</v>
      </c>
      <c r="E39" s="122" t="s">
        <v>141</v>
      </c>
      <c r="F39" s="122" t="s">
        <v>142</v>
      </c>
      <c r="G39" s="123" t="s">
        <v>147</v>
      </c>
      <c r="H39" s="124">
        <v>39800000</v>
      </c>
      <c r="I39" s="94" t="s">
        <v>71</v>
      </c>
      <c r="J39" s="156" t="s">
        <v>151</v>
      </c>
      <c r="K39" s="152" t="s">
        <v>152</v>
      </c>
      <c r="L39" s="149"/>
      <c r="M39" s="149"/>
    </row>
    <row r="40" spans="1:13" x14ac:dyDescent="0.3">
      <c r="A40" s="126"/>
      <c r="B40" s="121"/>
      <c r="C40" s="122"/>
      <c r="D40" s="122"/>
      <c r="E40" s="122"/>
      <c r="F40" s="122"/>
      <c r="G40" s="123"/>
      <c r="H40" s="124"/>
      <c r="I40" s="102">
        <v>45903</v>
      </c>
      <c r="J40" s="156"/>
      <c r="K40" s="153"/>
      <c r="L40" s="150"/>
      <c r="M40" s="150"/>
    </row>
    <row r="41" spans="1:13" ht="47.4" customHeight="1" x14ac:dyDescent="0.3">
      <c r="A41" s="125">
        <v>3</v>
      </c>
      <c r="B41" s="121" t="s">
        <v>143</v>
      </c>
      <c r="C41" s="122" t="s">
        <v>126</v>
      </c>
      <c r="D41" s="122" t="s">
        <v>55</v>
      </c>
      <c r="E41" s="122" t="s">
        <v>141</v>
      </c>
      <c r="F41" s="122" t="s">
        <v>144</v>
      </c>
      <c r="G41" s="123" t="s">
        <v>147</v>
      </c>
      <c r="H41" s="124">
        <v>34200000</v>
      </c>
      <c r="I41" s="94" t="s">
        <v>71</v>
      </c>
      <c r="J41" s="156" t="s">
        <v>151</v>
      </c>
      <c r="K41" s="152" t="s">
        <v>152</v>
      </c>
      <c r="L41" s="149"/>
      <c r="M41" s="149"/>
    </row>
    <row r="42" spans="1:13" x14ac:dyDescent="0.3">
      <c r="A42" s="126"/>
      <c r="B42" s="121"/>
      <c r="C42" s="122"/>
      <c r="D42" s="122"/>
      <c r="E42" s="122"/>
      <c r="F42" s="122"/>
      <c r="G42" s="123"/>
      <c r="H42" s="124"/>
      <c r="I42" s="102">
        <v>45903</v>
      </c>
      <c r="J42" s="156"/>
      <c r="K42" s="153"/>
      <c r="L42" s="150"/>
      <c r="M42" s="150"/>
    </row>
    <row r="43" spans="1:13" ht="47.4" customHeight="1" x14ac:dyDescent="0.3">
      <c r="A43" s="125">
        <v>4</v>
      </c>
      <c r="B43" s="121" t="s">
        <v>145</v>
      </c>
      <c r="C43" s="122" t="s">
        <v>126</v>
      </c>
      <c r="D43" s="122" t="s">
        <v>55</v>
      </c>
      <c r="E43" s="122" t="s">
        <v>141</v>
      </c>
      <c r="F43" s="122" t="s">
        <v>146</v>
      </c>
      <c r="G43" s="123" t="s">
        <v>147</v>
      </c>
      <c r="H43" s="124">
        <v>39600000</v>
      </c>
      <c r="I43" s="94" t="s">
        <v>71</v>
      </c>
      <c r="J43" s="156" t="s">
        <v>151</v>
      </c>
      <c r="K43" s="152" t="s">
        <v>152</v>
      </c>
      <c r="L43" s="149"/>
      <c r="M43" s="149"/>
    </row>
    <row r="44" spans="1:13" x14ac:dyDescent="0.3">
      <c r="A44" s="126"/>
      <c r="B44" s="121"/>
      <c r="C44" s="122"/>
      <c r="D44" s="122"/>
      <c r="E44" s="122"/>
      <c r="F44" s="122"/>
      <c r="G44" s="123"/>
      <c r="H44" s="124"/>
      <c r="I44" s="102">
        <v>45903</v>
      </c>
      <c r="J44" s="156"/>
      <c r="K44" s="153"/>
      <c r="L44" s="150"/>
      <c r="M44" s="150"/>
    </row>
  </sheetData>
  <mergeCells count="165">
    <mergeCell ref="K39:K40"/>
    <mergeCell ref="L39:L40"/>
    <mergeCell ref="M39:M40"/>
    <mergeCell ref="A41:A42"/>
    <mergeCell ref="J41:J42"/>
    <mergeCell ref="K41:K42"/>
    <mergeCell ref="L41:L42"/>
    <mergeCell ref="M41:M42"/>
    <mergeCell ref="A43:A44"/>
    <mergeCell ref="J43:J44"/>
    <mergeCell ref="K43:K44"/>
    <mergeCell ref="L43:L44"/>
    <mergeCell ref="M43:M44"/>
    <mergeCell ref="B41:B42"/>
    <mergeCell ref="C41:C42"/>
    <mergeCell ref="D41:D42"/>
    <mergeCell ref="E41:E42"/>
    <mergeCell ref="F41:F42"/>
    <mergeCell ref="G41:G42"/>
    <mergeCell ref="H41:H42"/>
    <mergeCell ref="B43:B44"/>
    <mergeCell ref="C43:C44"/>
    <mergeCell ref="D43:D44"/>
    <mergeCell ref="E43:E44"/>
    <mergeCell ref="F43:F44"/>
    <mergeCell ref="G43:G44"/>
    <mergeCell ref="H43:H44"/>
    <mergeCell ref="A37:A38"/>
    <mergeCell ref="B37:B38"/>
    <mergeCell ref="C37:C38"/>
    <mergeCell ref="D37:D38"/>
    <mergeCell ref="E37:E38"/>
    <mergeCell ref="B39:B40"/>
    <mergeCell ref="C39:C40"/>
    <mergeCell ref="D39:D40"/>
    <mergeCell ref="E39:E40"/>
    <mergeCell ref="A39:A40"/>
    <mergeCell ref="B33:I33"/>
    <mergeCell ref="A35:A36"/>
    <mergeCell ref="B35:B36"/>
    <mergeCell ref="C35:C36"/>
    <mergeCell ref="L26:M26"/>
    <mergeCell ref="L21:L22"/>
    <mergeCell ref="H21:H22"/>
    <mergeCell ref="D35:D36"/>
    <mergeCell ref="E35:E36"/>
    <mergeCell ref="F35:F36"/>
    <mergeCell ref="G35:G36"/>
    <mergeCell ref="H35:H36"/>
    <mergeCell ref="J35:K35"/>
    <mergeCell ref="B17:H17"/>
    <mergeCell ref="H26:H27"/>
    <mergeCell ref="G21:G22"/>
    <mergeCell ref="H19:H20"/>
    <mergeCell ref="G19:G20"/>
    <mergeCell ref="J19:K19"/>
    <mergeCell ref="B26:B27"/>
    <mergeCell ref="L19:M19"/>
    <mergeCell ref="M21:M22"/>
    <mergeCell ref="D26:D27"/>
    <mergeCell ref="F26:F27"/>
    <mergeCell ref="D19:D20"/>
    <mergeCell ref="J5:K5"/>
    <mergeCell ref="A19:A20"/>
    <mergeCell ref="B21:B22"/>
    <mergeCell ref="B19:B20"/>
    <mergeCell ref="A21:A22"/>
    <mergeCell ref="F21:F22"/>
    <mergeCell ref="C21:C22"/>
    <mergeCell ref="C26:C27"/>
    <mergeCell ref="C24:J24"/>
    <mergeCell ref="C19:C20"/>
    <mergeCell ref="E26:E27"/>
    <mergeCell ref="A26:A27"/>
    <mergeCell ref="J26:K26"/>
    <mergeCell ref="G26:G27"/>
    <mergeCell ref="D21:D22"/>
    <mergeCell ref="G14:G15"/>
    <mergeCell ref="K21:K22"/>
    <mergeCell ref="J21:J22"/>
    <mergeCell ref="D14:D15"/>
    <mergeCell ref="E14:E15"/>
    <mergeCell ref="E21:E22"/>
    <mergeCell ref="E19:E20"/>
    <mergeCell ref="F19:F20"/>
    <mergeCell ref="C12:C13"/>
    <mergeCell ref="A1:D1"/>
    <mergeCell ref="F1:G1"/>
    <mergeCell ref="A12:A13"/>
    <mergeCell ref="B12:B13"/>
    <mergeCell ref="A5:A6"/>
    <mergeCell ref="B5:B6"/>
    <mergeCell ref="C5:C6"/>
    <mergeCell ref="D5:D6"/>
    <mergeCell ref="A7:A8"/>
    <mergeCell ref="B7:B8"/>
    <mergeCell ref="C7:C8"/>
    <mergeCell ref="D7:D8"/>
    <mergeCell ref="E7:E8"/>
    <mergeCell ref="C3:I3"/>
    <mergeCell ref="F12:F13"/>
    <mergeCell ref="H5:H6"/>
    <mergeCell ref="F5:F6"/>
    <mergeCell ref="G5:G6"/>
    <mergeCell ref="E5:E6"/>
    <mergeCell ref="L7:L8"/>
    <mergeCell ref="K7:K8"/>
    <mergeCell ref="D12:D13"/>
    <mergeCell ref="C14:C15"/>
    <mergeCell ref="L14:L15"/>
    <mergeCell ref="A14:A15"/>
    <mergeCell ref="F14:F15"/>
    <mergeCell ref="H14:H15"/>
    <mergeCell ref="B14:B15"/>
    <mergeCell ref="E12:E13"/>
    <mergeCell ref="H12:H13"/>
    <mergeCell ref="G7:G8"/>
    <mergeCell ref="G12:G13"/>
    <mergeCell ref="H7:H8"/>
    <mergeCell ref="C10:I10"/>
    <mergeCell ref="K14:K15"/>
    <mergeCell ref="J14:J15"/>
    <mergeCell ref="J7:J8"/>
    <mergeCell ref="J12:K12"/>
    <mergeCell ref="F7:F8"/>
    <mergeCell ref="F37:F38"/>
    <mergeCell ref="G37:G38"/>
    <mergeCell ref="H37:H38"/>
    <mergeCell ref="J37:J38"/>
    <mergeCell ref="K37:K38"/>
    <mergeCell ref="L5:M5"/>
    <mergeCell ref="M7:M8"/>
    <mergeCell ref="L12:M12"/>
    <mergeCell ref="M14:M15"/>
    <mergeCell ref="L28:L29"/>
    <mergeCell ref="M28:M29"/>
    <mergeCell ref="L30:L31"/>
    <mergeCell ref="M30:M31"/>
    <mergeCell ref="L35:M35"/>
    <mergeCell ref="L37:L38"/>
    <mergeCell ref="M37:M38"/>
    <mergeCell ref="A28:A29"/>
    <mergeCell ref="B28:B29"/>
    <mergeCell ref="C28:C29"/>
    <mergeCell ref="D28:D29"/>
    <mergeCell ref="E28:E29"/>
    <mergeCell ref="F28:F29"/>
    <mergeCell ref="G28:G29"/>
    <mergeCell ref="H28:H29"/>
    <mergeCell ref="J28:J29"/>
    <mergeCell ref="K28:K29"/>
    <mergeCell ref="A30:A31"/>
    <mergeCell ref="B30:B31"/>
    <mergeCell ref="C30:C31"/>
    <mergeCell ref="D30:D31"/>
    <mergeCell ref="E30:E31"/>
    <mergeCell ref="F30:F31"/>
    <mergeCell ref="G30:G31"/>
    <mergeCell ref="H30:H31"/>
    <mergeCell ref="J30:J31"/>
    <mergeCell ref="K30:K31"/>
    <mergeCell ref="F39:F40"/>
    <mergeCell ref="G39:G40"/>
    <mergeCell ref="H39:H40"/>
    <mergeCell ref="J39:J40"/>
  </mergeCells>
  <phoneticPr fontId="15" type="noConversion"/>
  <hyperlinks>
    <hyperlink ref="B14" r:id="rId1" display="javascript: consultaProceso('25-9-506645')" xr:uid="{87A08F11-D06F-4B80-8F56-8F4C753BC7D8}"/>
    <hyperlink ref="B14:B15" r:id="rId2" display="SAB-007-2025" xr:uid="{6E435E6E-898B-4EF4-8D09-E60A74218C96}"/>
    <hyperlink ref="B28" r:id="rId3" display="javascript: consultaProceso('25-13-14506626')" xr:uid="{C70368DF-B501-4E5A-B614-EB971461BE50}"/>
    <hyperlink ref="B30" r:id="rId4" display="javascript: consultaProceso('25-13-14501059')" xr:uid="{74472D10-5E83-4DDC-8C91-5C60671F2E77}"/>
    <hyperlink ref="B28:B29" r:id="rId5" display="SIF-MC-070-2025" xr:uid="{AAFF5C9F-F26F-4B3E-8BB2-3C1C230DA142}"/>
    <hyperlink ref="B30:B31" r:id="rId6" display="CMC-SPL-017-2025" xr:uid="{DC249664-82AC-4464-813E-3F79DD98416F}"/>
    <hyperlink ref="B37" r:id="rId7" display="javascript: consultaProceso('25-12-14507907')" xr:uid="{C6D007D1-585B-4ADE-81DE-843C983EDB9C}"/>
    <hyperlink ref="B39" r:id="rId8" display="javascript: consultaProceso('25-13-14502259')" xr:uid="{3E4DF972-91A5-4B2A-A0C5-31EF3FB46B2E}"/>
    <hyperlink ref="B41" r:id="rId9" display="javascript: consultaProceso('25-13-14502302')" xr:uid="{EB0705A3-EB68-42FA-8E67-814A426A404A}"/>
    <hyperlink ref="B43" r:id="rId10" display="javascript: consultaProceso('25-13-14502320')" xr:uid="{A3DC028F-119B-471D-908B-385B00563930}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RESUMEN</vt:lpstr>
      <vt:lpstr>ANTIOQUIA</vt:lpstr>
      <vt:lpstr>URABÀ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Manuela Arcila</cp:lastModifiedBy>
  <cp:lastPrinted>2018-10-01T13:42:16Z</cp:lastPrinted>
  <dcterms:created xsi:type="dcterms:W3CDTF">2018-07-07T21:55:34Z</dcterms:created>
  <dcterms:modified xsi:type="dcterms:W3CDTF">2025-09-16T17:07:58Z</dcterms:modified>
</cp:coreProperties>
</file>