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17e202a855fb2c/Escritorio/"/>
    </mc:Choice>
  </mc:AlternateContent>
  <xr:revisionPtr revIDLastSave="0" documentId="8_{5CFFB743-D8CF-0F4E-8452-73602942B8A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SUMEN" sheetId="4" r:id="rId1"/>
    <sheet name="ANTIOQUIA" sheetId="1" r:id="rId2"/>
    <sheet name="URABÀ" sheetId="10" r:id="rId3"/>
  </sheets>
  <definedNames>
    <definedName name="_xlnm._FilterDatabase" localSheetId="1" hidden="1">ANTIOQUIA!$A$26:$M$27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" l="1"/>
  <c r="E41" i="4"/>
  <c r="E40" i="4"/>
  <c r="D42" i="4"/>
  <c r="D41" i="4"/>
  <c r="D40" i="4"/>
  <c r="E34" i="4"/>
  <c r="D34" i="4"/>
  <c r="E30" i="4"/>
  <c r="E31" i="4"/>
  <c r="E32" i="4"/>
  <c r="C32" i="4"/>
  <c r="E33" i="4"/>
  <c r="C33" i="4"/>
  <c r="E29" i="4"/>
  <c r="D30" i="4"/>
  <c r="D31" i="4"/>
  <c r="D32" i="4"/>
  <c r="B32" i="4"/>
  <c r="D33" i="4"/>
  <c r="B33" i="4"/>
  <c r="D29" i="4"/>
  <c r="E23" i="4"/>
  <c r="D23" i="4"/>
  <c r="E12" i="4"/>
  <c r="D12" i="4"/>
  <c r="C30" i="4"/>
  <c r="C31" i="4"/>
  <c r="C29" i="4"/>
  <c r="B30" i="4"/>
  <c r="B31" i="4"/>
  <c r="B29" i="4"/>
  <c r="C19" i="4"/>
  <c r="C20" i="4"/>
  <c r="C21" i="4"/>
  <c r="C22" i="4"/>
  <c r="C18" i="4"/>
  <c r="B19" i="4"/>
  <c r="B20" i="4"/>
  <c r="B21" i="4"/>
  <c r="B22" i="4"/>
  <c r="B18" i="4"/>
  <c r="C8" i="4"/>
  <c r="C9" i="4"/>
  <c r="C10" i="4"/>
  <c r="C11" i="4"/>
  <c r="C7" i="4"/>
  <c r="B8" i="4"/>
  <c r="B9" i="4"/>
  <c r="B10" i="4"/>
  <c r="B11" i="4"/>
  <c r="B7" i="4"/>
  <c r="G30" i="4"/>
  <c r="G31" i="4"/>
  <c r="G32" i="4"/>
  <c r="G33" i="4"/>
  <c r="G29" i="4"/>
  <c r="F30" i="4"/>
  <c r="F31" i="4"/>
  <c r="F32" i="4"/>
  <c r="F33" i="4"/>
  <c r="F29" i="4"/>
  <c r="F34" i="4"/>
  <c r="F42" i="4"/>
  <c r="G23" i="4"/>
  <c r="G41" i="4"/>
  <c r="D52" i="4"/>
  <c r="F23" i="4"/>
  <c r="F41" i="4"/>
  <c r="D59" i="4"/>
  <c r="G12" i="4"/>
  <c r="G40" i="4"/>
  <c r="D51" i="4"/>
  <c r="D53" i="4"/>
  <c r="F12" i="4"/>
  <c r="F40" i="4"/>
  <c r="D58" i="4"/>
  <c r="J30" i="4"/>
  <c r="J31" i="4"/>
  <c r="J32" i="4"/>
  <c r="J33" i="4"/>
  <c r="J29" i="4"/>
  <c r="I30" i="4"/>
  <c r="I31" i="4"/>
  <c r="I32" i="4"/>
  <c r="I33" i="4"/>
  <c r="I29" i="4"/>
  <c r="H30" i="4"/>
  <c r="H31" i="4"/>
  <c r="H32" i="4"/>
  <c r="H33" i="4"/>
  <c r="H29" i="4"/>
  <c r="I23" i="4"/>
  <c r="I41" i="4"/>
  <c r="H23" i="4"/>
  <c r="H41" i="4"/>
  <c r="I12" i="4"/>
  <c r="I40" i="4"/>
  <c r="H12" i="4"/>
  <c r="H40" i="4"/>
  <c r="K30" i="4"/>
  <c r="K31" i="4"/>
  <c r="K32" i="4"/>
  <c r="K33" i="4"/>
  <c r="K29" i="4"/>
  <c r="K23" i="4"/>
  <c r="K41" i="4"/>
  <c r="J23" i="4"/>
  <c r="J41" i="4"/>
  <c r="K12" i="4"/>
  <c r="K40" i="4"/>
  <c r="E51" i="4"/>
  <c r="J12" i="4"/>
  <c r="J40" i="4"/>
  <c r="E58" i="4"/>
  <c r="M30" i="4"/>
  <c r="M31" i="4"/>
  <c r="M32" i="4"/>
  <c r="M33" i="4"/>
  <c r="M29" i="4"/>
  <c r="L30" i="4"/>
  <c r="L31" i="4"/>
  <c r="L32" i="4"/>
  <c r="L33" i="4"/>
  <c r="L29" i="4"/>
  <c r="M12" i="4"/>
  <c r="M40" i="4"/>
  <c r="L12" i="4"/>
  <c r="L40" i="4"/>
  <c r="M23" i="4"/>
  <c r="M41" i="4"/>
  <c r="L23" i="4"/>
  <c r="L41" i="4"/>
  <c r="O30" i="4"/>
  <c r="O31" i="4"/>
  <c r="O32" i="4"/>
  <c r="O33" i="4"/>
  <c r="O29" i="4"/>
  <c r="N30" i="4"/>
  <c r="N31" i="4"/>
  <c r="N32" i="4"/>
  <c r="N33" i="4"/>
  <c r="N29" i="4"/>
  <c r="N23" i="4"/>
  <c r="N41" i="4"/>
  <c r="O23" i="4"/>
  <c r="O41" i="4"/>
  <c r="O12" i="4"/>
  <c r="O40" i="4"/>
  <c r="N12" i="4"/>
  <c r="N40" i="4"/>
  <c r="Q41" i="4"/>
  <c r="P41" i="4"/>
  <c r="Q30" i="4"/>
  <c r="Q31" i="4"/>
  <c r="Q32" i="4"/>
  <c r="Q33" i="4"/>
  <c r="Q29" i="4"/>
  <c r="P30" i="4"/>
  <c r="P31" i="4"/>
  <c r="P32" i="4"/>
  <c r="P33" i="4"/>
  <c r="P29" i="4"/>
  <c r="Q12" i="4"/>
  <c r="Q40" i="4"/>
  <c r="P12" i="4"/>
  <c r="P40" i="4"/>
  <c r="S41" i="4"/>
  <c r="S30" i="4"/>
  <c r="S31" i="4"/>
  <c r="S32" i="4"/>
  <c r="S33" i="4"/>
  <c r="S29" i="4"/>
  <c r="R30" i="4"/>
  <c r="R31" i="4"/>
  <c r="R32" i="4"/>
  <c r="R33" i="4"/>
  <c r="S12" i="4"/>
  <c r="S40" i="4"/>
  <c r="R12" i="4"/>
  <c r="R40" i="4"/>
  <c r="R29" i="4"/>
  <c r="R41" i="4"/>
  <c r="U41" i="4"/>
  <c r="T41" i="4"/>
  <c r="U33" i="4"/>
  <c r="T33" i="4"/>
  <c r="U32" i="4"/>
  <c r="T32" i="4"/>
  <c r="U31" i="4"/>
  <c r="T31" i="4"/>
  <c r="U30" i="4"/>
  <c r="T30" i="4"/>
  <c r="U29" i="4"/>
  <c r="T29" i="4"/>
  <c r="U12" i="4"/>
  <c r="U40" i="4"/>
  <c r="T12" i="4"/>
  <c r="T40" i="4"/>
  <c r="G34" i="4"/>
  <c r="G42" i="4"/>
  <c r="K34" i="4"/>
  <c r="K42" i="4"/>
  <c r="H34" i="4"/>
  <c r="H42" i="4"/>
  <c r="D60" i="4"/>
  <c r="I34" i="4"/>
  <c r="I42" i="4"/>
  <c r="F52" i="4"/>
  <c r="E59" i="4"/>
  <c r="F51" i="4"/>
  <c r="J34" i="4"/>
  <c r="J42" i="4"/>
  <c r="F58" i="4"/>
  <c r="E52" i="4"/>
  <c r="E53" i="4"/>
  <c r="M34" i="4"/>
  <c r="M42" i="4"/>
  <c r="L34" i="4"/>
  <c r="L42" i="4"/>
  <c r="S34" i="4"/>
  <c r="S42" i="4"/>
  <c r="Q34" i="4"/>
  <c r="Q42" i="4"/>
  <c r="G51" i="4"/>
  <c r="C51" i="4"/>
  <c r="G52" i="4"/>
  <c r="N34" i="4"/>
  <c r="N42" i="4"/>
  <c r="O34" i="4"/>
  <c r="O42" i="4"/>
  <c r="F59" i="4"/>
  <c r="P34" i="4"/>
  <c r="P42" i="4"/>
  <c r="G58" i="4"/>
  <c r="R34" i="4"/>
  <c r="R42" i="4"/>
  <c r="G59" i="4"/>
  <c r="T34" i="4"/>
  <c r="T42" i="4"/>
  <c r="U34" i="4"/>
  <c r="U42" i="4"/>
  <c r="B23" i="4"/>
  <c r="B41" i="4"/>
  <c r="B12" i="4"/>
  <c r="B40" i="4"/>
  <c r="C12" i="4"/>
  <c r="C40" i="4"/>
  <c r="C23" i="4"/>
  <c r="C52" i="4"/>
  <c r="C53" i="4"/>
  <c r="C59" i="4"/>
  <c r="C58" i="4"/>
  <c r="F53" i="4"/>
  <c r="F60" i="4"/>
  <c r="E60" i="4"/>
  <c r="G53" i="4"/>
  <c r="B34" i="4"/>
  <c r="B42" i="4"/>
  <c r="G60" i="4"/>
  <c r="C60" i="4"/>
  <c r="C34" i="4"/>
  <c r="C41" i="4"/>
  <c r="C42" i="4"/>
</calcChain>
</file>

<file path=xl/sharedStrings.xml><?xml version="1.0" encoding="utf-8"?>
<sst xmlns="http://schemas.openxmlformats.org/spreadsheetml/2006/main" count="415" uniqueCount="111">
  <si>
    <t>Tipo de Proceso</t>
  </si>
  <si>
    <t>Estado</t>
  </si>
  <si>
    <t>Entidad</t>
  </si>
  <si>
    <t>Objeto</t>
  </si>
  <si>
    <t>Departamento y Municipio de Ejecución</t>
  </si>
  <si>
    <t>Cuantía</t>
  </si>
  <si>
    <t>Fecha</t>
  </si>
  <si>
    <t>(dd-mm-aaaa)</t>
  </si>
  <si>
    <t>Número de Proceso</t>
  </si>
  <si>
    <t>Contactos</t>
  </si>
  <si>
    <t>ANTIOQUIA SIN URABA</t>
  </si>
  <si>
    <t>Correo</t>
  </si>
  <si>
    <t>Adjudicacion</t>
  </si>
  <si>
    <t>Empresa</t>
  </si>
  <si>
    <t>Representante Legal</t>
  </si>
  <si>
    <t xml:space="preserve"> URABA</t>
  </si>
  <si>
    <t>GRUPO C. MAQUINARIA Y ACCESORIOS PARA CONSTRUCCION Y EDIFICACIONES</t>
  </si>
  <si>
    <t>GRUPO F. SERVICIOS DE EDIFICACION, CONSTRUCCION DE INSTALACIONES Y MANTENIMIENTO</t>
  </si>
  <si>
    <t>GRUPO G. TERRENOS, EDIFICIOS, ESTRUCTURAS Y VIAS</t>
  </si>
  <si>
    <t>Número de contratos</t>
  </si>
  <si>
    <t>Valor contratos</t>
  </si>
  <si>
    <t>GRUPO D. COMPONENTES, ACCESORIOS Y SUMINISTROS DE SISTEMAS ELECTRONICOS E ILUMINACION</t>
  </si>
  <si>
    <t>GRUPO D. COMPONENTES Y SUMINISTROS PARA ESTRUCTURAS, EDIFICACIONES, CONSTRUCCION Y OBRAS CIVILES</t>
  </si>
  <si>
    <t>#</t>
  </si>
  <si>
    <t>* Contratos mayores a 100 millones de pesos</t>
  </si>
  <si>
    <t>CONTRATOS CELEBRADOS EN EL PERIODO EN ANTIOQUIA SIN URABA *</t>
  </si>
  <si>
    <t>CONTRATOS CELEBRADOS EN EL PERIODO EN ANTIOQUIA *</t>
  </si>
  <si>
    <t>CONTRATOS CELEBRADOS EN EL PERIODO EN URABA *</t>
  </si>
  <si>
    <t>* Todas las cuantías</t>
  </si>
  <si>
    <t>* Todas las cuantías en Urabá, y mayores a 100 millones en el resto de Antioquia</t>
  </si>
  <si>
    <t>TOTAL EN ANTIOQUIA SIN URABA</t>
  </si>
  <si>
    <t>TOTAL EN  URABA</t>
  </si>
  <si>
    <t>TOTAL EN ANTIOQUIA</t>
  </si>
  <si>
    <t>TOTALES</t>
  </si>
  <si>
    <t>INFORME DE LICITACIONES</t>
  </si>
  <si>
    <t>TOTAL EN URABA</t>
  </si>
  <si>
    <t>NÚMERO DE CONTRATOS</t>
  </si>
  <si>
    <t>VALOR CONTRATOS</t>
  </si>
  <si>
    <t>TOTAL DE CONTRATOS CELEBRADOS EN ANTIOQUIA</t>
  </si>
  <si>
    <t>NOTAS:</t>
  </si>
  <si>
    <t>Los contratos registrados para Urabá incluye todas las cuantías, para el resto de Antioquia incluye las cuantías superiores a los 100 millones de pesos.</t>
  </si>
  <si>
    <t>GRUPO D. COMPONENTES Y SUMINISTROS PARA ESTRUCTURAS, EDIFICACION, CONSTRUCCION Y OBRAS CIVILES</t>
  </si>
  <si>
    <t>GRUPO C. MAQUINARIA Y ASESORIOS PARA CONSTRUCCION Y EDIFICACION</t>
  </si>
  <si>
    <t>FECHA REPORTE:</t>
  </si>
  <si>
    <t>GRUPO D. COMPONENTES, ACCESORIOS Y SUMINISTROS DE SISTEMAS ELECTRICOS E ILUMINACION</t>
  </si>
  <si>
    <t>CONTRATOS CELEBRADOS EN EL PERIODO
1/1/2025 a 15/1/2025</t>
  </si>
  <si>
    <t>ENERO 2024</t>
  </si>
  <si>
    <t>TOTAL CONTRATOS DESDE 1/01/2025</t>
  </si>
  <si>
    <t>TOTAL DESDE
 ENERO 2025</t>
  </si>
  <si>
    <t>CONTRATOS CELEBRADOS EN EL PERIODO
16/1/2025 a 31/1/2025</t>
  </si>
  <si>
    <t>CONTRATOS CELEBRADOS EN EL PERIODO
1/2/2025 a 15/2/2025</t>
  </si>
  <si>
    <t>FEBRERO 2024</t>
  </si>
  <si>
    <t>CONTRATOS CELEBRADOS EN EL PERIODO
16/2/2025 a 28/2/2025</t>
  </si>
  <si>
    <t>CONTRATOS CELEBRADOS EN EL PERIODO
1/3/2025 a 15/3/2025</t>
  </si>
  <si>
    <t>Celebrado</t>
  </si>
  <si>
    <t>Fecha de Celebración del Primer Contrato</t>
  </si>
  <si>
    <t>Convocado</t>
  </si>
  <si>
    <t>Contratación Directa (Ley 1150 de 2007)</t>
  </si>
  <si>
    <t>Contratación Mínima Cuantía</t>
  </si>
  <si>
    <t>ANTIOQUIA - ALCALDÍA MUNICIPIO DE VIGÍA DEL FUERTE</t>
  </si>
  <si>
    <t>Fecha de Carga en el Sistema</t>
  </si>
  <si>
    <t>CONTRATOS CELEBRADOS EN EL PERIODO
16/3/2025 a 31/3/2025</t>
  </si>
  <si>
    <t>MARZO 2024</t>
  </si>
  <si>
    <t>MUNICIPIO DE VIGÍA DEL FUERTE</t>
  </si>
  <si>
    <t>Fecha de apertura</t>
  </si>
  <si>
    <t>1 DE ABRIL 2025</t>
  </si>
  <si>
    <t>CONTRATOS CELEBRADOS EN EL PERIODO
1/4/2025 a 15/4/2025</t>
  </si>
  <si>
    <t>Selección Abreviada de Menor Cuantía (Ley 1150 de 2007)</t>
  </si>
  <si>
    <t>CONTRATOS CELEBRADOS EN EL PERIODO
16/4/2025 a 31/4/2025</t>
  </si>
  <si>
    <t>ANTIOQUIA - ALCALDÍA MUNICIPIO DE CAICEDO</t>
  </si>
  <si>
    <r>
      <t>Antioquia</t>
    </r>
    <r>
      <rPr>
        <sz val="11"/>
        <rFont val="Calibri"/>
        <family val="2"/>
        <scheme val="minor"/>
      </rPr>
      <t> : Caicedo</t>
    </r>
  </si>
  <si>
    <t xml:space="preserve">	CONTRATACION@CAICEDO-ANTIOQUIA.GOV.CO</t>
  </si>
  <si>
    <t>MUNICIPIO DE CAICEDO</t>
  </si>
  <si>
    <t>ANTIOQUIA - ASOCIACIÓN DE MUNICIPIOS URABÁ DARIÉN – CARIBE “ASOMUDACAR” - NECOCLÍ</t>
  </si>
  <si>
    <t xml:space="preserve">	juridica@asomudacar.org</t>
  </si>
  <si>
    <t>ASOMUDACAR</t>
  </si>
  <si>
    <t>SIF-MC-036-2025</t>
  </si>
  <si>
    <t>CONSTRUCCION DE UNA CASETA EN CONCRETO REFORZADO PARA LA PLANTA GENERADORA DE ENERGIA ELECTRICA DE LA ADMINISTRACCION MUNICIPAL DE VIGIA DEL FUERTE - ANTIOUIA</t>
  </si>
  <si>
    <r>
      <t>Antioquia</t>
    </r>
    <r>
      <rPr>
        <sz val="11"/>
        <rFont val="Calibri"/>
        <family val="2"/>
        <scheme val="minor"/>
      </rPr>
      <t> : Vigía del Fuerte</t>
    </r>
  </si>
  <si>
    <t xml:space="preserve">	infraestructura@vigiadelfuerte-antioquia.gov.co</t>
  </si>
  <si>
    <t>PROYECTOS Y SUMINISTROS PROSUMAR S.A.S.
NIT. 901925635</t>
  </si>
  <si>
    <t>OMAR OBIDIO ESPINOZA CHAVERRA</t>
  </si>
  <si>
    <t>ABRIL 2024</t>
  </si>
  <si>
    <t>CONTRATOS CELEBRADOS EN EL PERIODO
1/5/2025 a 15/5/2025</t>
  </si>
  <si>
    <t>UM-001-2025</t>
  </si>
  <si>
    <t>SUMINISTRO DE MATERIALES EN MODALIDAD DE BOLSA AGOTABLE PARA LA ATENCIÓN DE LA CALAMIDAD PÚBLICA ASOCIADA A LA GESTIÓN DEL RIESGO POR LA OLA INVERNAL EN LOS COMPONENTES DE VIVIENDA Y REPARACIÓN DE ACUEDUCTOS DEL MUNICIPIO DE CAICEDO</t>
  </si>
  <si>
    <t>ARQUILAVP SAS
NIT. 901138317</t>
  </si>
  <si>
    <t>MVF-SIF-SAMC-SIP-005-2025</t>
  </si>
  <si>
    <t>Subasta</t>
  </si>
  <si>
    <t>SUMINISTRO DE 400 BULTOS DE ZINC PARA BRINDAR APOYO EN LA CONSTRUCCIÓN DE VIVIENDAS A LA POBLACIÓN MÁS VULNERABLE VÍCTIMA DEL CONFLICTO ARMADO DE LAS COMUNIDADES INDÍGENAS Y AFROS, MUNICIPIO DE VIGÍA DEL FUERTE, DEPARTAMENTO DE ANTIOQUIA.</t>
  </si>
  <si>
    <t>Fecha Lim. Docs Habilitantes</t>
  </si>
  <si>
    <t xml:space="preserve">	planeacion@vigiadelfuerte-antioquia.gov.co</t>
  </si>
  <si>
    <t>CSA-006-2025</t>
  </si>
  <si>
    <t>ANTIOQUIA - ALCALDÍA MUNICIPIO DE LIBORINA</t>
  </si>
  <si>
    <t>MEJORAMIENTO DE LA INFRAESTRUCTURA EDUCATIVA DEL MUNICIPIO DE LIBORINA ENMARCADOS EN EL CONVENIO CON LA SECRETARIA DE EDUCACIÓN DE LA GOBERNACIÓN DE ANTIOQUIA NÚMERO 4600017787 DE 2024</t>
  </si>
  <si>
    <t>SIF-MC-037-2025</t>
  </si>
  <si>
    <t>MANTENIMIENTO CONSISTENTE EN LA PODA DE ARBOLES Y ARBUSTOS QUE AFCETAN LAS LINEAS DE ENERGIA ELECTRICA DE 44.000 VOLTIOS, DESDE LA SUBESTACION HASTA EL CORREGIMIENTO DE SAN ALEJANDRO, MUNICIPIO DE VIGIA DEL FUERTE- ANTIOQUIA.</t>
  </si>
  <si>
    <t>CPS-158-2025</t>
  </si>
  <si>
    <t>ANTIOQUIA - ALCALDÍA MUNICIPIO DE MUTATÁ</t>
  </si>
  <si>
    <t>PRESTACION DE SERVICIOS COMO APOYO A LA GESTION EN ACTIVIDADES DE MANTENIMIENTO GENERAL, LIMPIEZA,ORDEN Y SOPORTE LOGISTICO EN EL MUNICIPIO DE MUTATA-ANTIOQUIA.</t>
  </si>
  <si>
    <t>PSC-SA-OP-002-2025</t>
  </si>
  <si>
    <t>CONSTRUCCIÓN DE PAVIMENTO RÍGIDO EN VIAS URBANAS DEL BARRIO OBRERO DEL MUNICIPIO DE APARTADÓ; de conformidad con las especificaciones técnicas, administrativas y financieras descritas en los documentos técnicos del BPIN N° 2025050450003, que fuera priorizado y aprobado a través del Decreto 273 del 28 de marzo de 2025</t>
  </si>
  <si>
    <r>
      <t>Antioquia</t>
    </r>
    <r>
      <rPr>
        <sz val="11"/>
        <rFont val="Calibri"/>
        <family val="2"/>
        <scheme val="minor"/>
      </rPr>
      <t> : Mutatá</t>
    </r>
  </si>
  <si>
    <r>
      <t>Antioquia</t>
    </r>
    <r>
      <rPr>
        <sz val="11"/>
        <rFont val="Calibri"/>
        <family val="2"/>
        <scheme val="minor"/>
      </rPr>
      <t> : Apartadó</t>
    </r>
  </si>
  <si>
    <r>
      <t>Antioquia</t>
    </r>
    <r>
      <rPr>
        <sz val="11"/>
        <rFont val="Calibri"/>
        <family val="2"/>
        <scheme val="minor"/>
      </rPr>
      <t> : Liborina</t>
    </r>
  </si>
  <si>
    <t xml:space="preserve">	contratacion@liborina-antioquia.gov.co</t>
  </si>
  <si>
    <t>MUNICIPIO DE LIBORINA</t>
  </si>
  <si>
    <t xml:space="preserve">	contratos@mutata-antioquia.gov.co</t>
  </si>
  <si>
    <t>MUNICIPIO DE MUTATÁ</t>
  </si>
  <si>
    <t>1/MAYO/2025 A 15/MAYO/2025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</si>
</sst>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\ &quot;€&quot;_-;\-* #,##0\ &quot;€&quot;_-;_-* &quot;-&quot;\ &quot;€&quot;_-;_-@_-"/>
    <numFmt numFmtId="167" formatCode="_-&quot;€&quot;\ * #,##0_-;\-&quot;€&quot;\ * #,##0_-;_-&quot;€&quot;\ * &quot;-&quot;??_-;_-@_-"/>
    <numFmt numFmtId="168" formatCode="#,##0_ ;\-#,##0\ "/>
    <numFmt numFmtId="169" formatCode="_-[$$-240A]\ * #,##0.00_-;\-[$$-240A]\ * #,##0.00_-;_-[$$-240A]\ * &quot;-&quot;??_-;_-@_-"/>
    <numFmt numFmtId="170" formatCode="_-[$$-240A]\ * #,##0_-;\-[$$-240A]\ * #,##0_-;_-[$$-240A]\ 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6"/>
      <color rgb="FF3D3D3D"/>
      <name val="Arial"/>
      <family val="2"/>
    </font>
    <font>
      <b/>
      <sz val="6"/>
      <color rgb="FF3D3D3D"/>
      <name val="Arial"/>
      <family val="2"/>
    </font>
    <font>
      <sz val="11"/>
      <color rgb="FF3D3D3D"/>
      <name val="Arial"/>
      <family val="2"/>
    </font>
    <font>
      <sz val="7"/>
      <color rgb="FF3D3D3D"/>
      <name val="Arial"/>
      <family val="2"/>
    </font>
    <font>
      <b/>
      <sz val="7"/>
      <color rgb="FF3D3D3D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66" fontId="12" fillId="0" borderId="0" xfId="2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168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2" applyNumberFormat="1" applyFont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166" fontId="11" fillId="2" borderId="0" xfId="2" applyFont="1" applyFill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167" fontId="11" fillId="2" borderId="0" xfId="2" applyNumberFormat="1" applyFont="1" applyFill="1" applyAlignment="1">
      <alignment horizontal="center" vertical="center"/>
    </xf>
    <xf numFmtId="168" fontId="11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7" fontId="9" fillId="2" borderId="0" xfId="2" applyNumberFormat="1" applyFont="1" applyFill="1" applyAlignment="1">
      <alignment horizontal="center" vertical="center"/>
    </xf>
    <xf numFmtId="166" fontId="12" fillId="0" borderId="0" xfId="2" applyFont="1" applyAlignment="1">
      <alignment vertical="center"/>
    </xf>
    <xf numFmtId="1" fontId="12" fillId="2" borderId="0" xfId="2" applyNumberFormat="1" applyFont="1" applyFill="1" applyAlignment="1">
      <alignment horizontal="center" vertical="center"/>
    </xf>
    <xf numFmtId="166" fontId="12" fillId="2" borderId="0" xfId="2" applyFont="1" applyFill="1" applyAlignment="1">
      <alignment horizontal="center" vertical="center"/>
    </xf>
    <xf numFmtId="167" fontId="12" fillId="2" borderId="0" xfId="2" applyNumberFormat="1" applyFont="1" applyFill="1" applyAlignment="1">
      <alignment horizontal="center" vertical="center"/>
    </xf>
    <xf numFmtId="168" fontId="12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7" fontId="8" fillId="2" borderId="0" xfId="2" applyNumberFormat="1" applyFont="1" applyFill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69" fontId="0" fillId="0" borderId="0" xfId="0" applyNumberFormat="1"/>
    <xf numFmtId="169" fontId="16" fillId="0" borderId="0" xfId="0" applyNumberFormat="1" applyFont="1"/>
    <xf numFmtId="169" fontId="0" fillId="0" borderId="0" xfId="4" applyNumberFormat="1" applyFont="1"/>
    <xf numFmtId="169" fontId="17" fillId="0" borderId="0" xfId="4" applyNumberFormat="1" applyFont="1" applyFill="1" applyBorder="1" applyAlignment="1">
      <alignment horizontal="center" vertical="center" wrapText="1"/>
    </xf>
    <xf numFmtId="169" fontId="0" fillId="0" borderId="0" xfId="4" applyNumberFormat="1" applyFont="1" applyFill="1" applyBorder="1" applyAlignment="1">
      <alignment horizontal="center" vertical="center" wrapText="1"/>
    </xf>
    <xf numFmtId="169" fontId="20" fillId="0" borderId="0" xfId="4" applyNumberFormat="1" applyFont="1" applyFill="1" applyBorder="1" applyAlignment="1">
      <alignment horizontal="center" vertical="center" wrapText="1"/>
    </xf>
    <xf numFmtId="169" fontId="2" fillId="0" borderId="0" xfId="4" applyNumberFormat="1" applyFont="1" applyAlignment="1">
      <alignment vertical="center"/>
    </xf>
    <xf numFmtId="170" fontId="0" fillId="0" borderId="0" xfId="0" applyNumberFormat="1"/>
    <xf numFmtId="170" fontId="1" fillId="0" borderId="1" xfId="0" applyNumberFormat="1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/>
    </xf>
    <xf numFmtId="170" fontId="12" fillId="0" borderId="1" xfId="2" applyNumberFormat="1" applyFont="1" applyBorder="1" applyAlignment="1">
      <alignment horizontal="center" vertical="center"/>
    </xf>
    <xf numFmtId="170" fontId="11" fillId="2" borderId="1" xfId="2" applyNumberFormat="1" applyFont="1" applyFill="1" applyBorder="1" applyAlignment="1">
      <alignment horizontal="center" vertical="center"/>
    </xf>
    <xf numFmtId="170" fontId="12" fillId="2" borderId="1" xfId="2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2" fillId="3" borderId="1" xfId="2" applyNumberFormat="1" applyFont="1" applyFill="1" applyBorder="1" applyAlignment="1">
      <alignment horizontal="center" vertical="center"/>
    </xf>
    <xf numFmtId="170" fontId="11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3" borderId="0" xfId="0" applyNumberFormat="1" applyFont="1" applyFill="1" applyAlignment="1">
      <alignment horizontal="right" vertical="center"/>
    </xf>
    <xf numFmtId="1" fontId="12" fillId="3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6" fillId="4" borderId="0" xfId="0" applyNumberFormat="1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69" fontId="19" fillId="4" borderId="0" xfId="0" applyNumberFormat="1" applyFont="1" applyFill="1" applyAlignment="1">
      <alignment horizontal="center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169" fontId="16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9" fontId="16" fillId="4" borderId="0" xfId="0" applyNumberFormat="1" applyFont="1" applyFill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0" fontId="11" fillId="0" borderId="8" xfId="0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14" fillId="0" borderId="2" xfId="0" applyNumberFormat="1" applyFont="1" applyBorder="1" applyAlignment="1">
      <alignment horizontal="center" vertical="center" wrapText="1"/>
    </xf>
    <xf numFmtId="169" fontId="1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9" fontId="1" fillId="0" borderId="2" xfId="4" applyNumberFormat="1" applyFont="1" applyBorder="1" applyAlignment="1">
      <alignment horizontal="center" vertical="center" wrapText="1"/>
    </xf>
    <xf numFmtId="169" fontId="1" fillId="0" borderId="4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">
    <cellStyle name="Hipervínculo" xfId="1" builtinId="8"/>
    <cellStyle name="Millares" xfId="3" builtinId="3"/>
    <cellStyle name="Moneda" xfId="4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 /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 /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 /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VR. CONTRATOS CELEBRADOS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TOTAL EN URABA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RESUMEN!$B$52</c:f>
              <c:strCache>
                <c:ptCount val="1"/>
                <c:pt idx="0">
                  <c:v>TOTAL EN URABA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D0-499F-8093-EE1074CEF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RESUMEN!$C$50:$G$50</c:f>
              <c:strCache>
                <c:ptCount val="5"/>
                <c:pt idx="0">
                  <c:v> TOTAL DESDE
 ENERO 2025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RESUMEN!$C$52:$G$52</c:f>
              <c:numCache>
                <c:formatCode>_-[$$-240A]\ * #,##0_-;\-[$$-240A]\ * #,##0_-;_-[$$-240A]\ * "-"??_-;_-@_-</c:formatCode>
                <c:ptCount val="5"/>
                <c:pt idx="0">
                  <c:v>624.76660199999992</c:v>
                </c:pt>
                <c:pt idx="1">
                  <c:v>93.799372000000005</c:v>
                </c:pt>
                <c:pt idx="2">
                  <c:v>451.38512300000002</c:v>
                </c:pt>
                <c:pt idx="3">
                  <c:v>79.582106999999993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0-499F-8093-EE1074C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931010352"/>
        <c:axId val="931010896"/>
      </c:barChart>
      <c:catAx>
        <c:axId val="93101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896"/>
        <c:crosses val="autoZero"/>
        <c:auto val="1"/>
        <c:lblAlgn val="ctr"/>
        <c:lblOffset val="100"/>
        <c:noMultiLvlLbl val="0"/>
      </c:catAx>
      <c:valAx>
        <c:axId val="931010896"/>
        <c:scaling>
          <c:orientation val="minMax"/>
        </c:scaling>
        <c:delete val="0"/>
        <c:axPos val="l"/>
        <c:numFmt formatCode="_-[$$-240A]\ * #,##0_-;\-[$$-240A]\ * #,##0_-;_-[$$-240A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VR. CONTRATOS CELEBRADOS 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TOTAL EN ANTIOQUIA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4925368097814466E-2"/>
          <c:y val="0.20289022686284425"/>
          <c:w val="0.87856457922464537"/>
          <c:h val="0.5871058485686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RESUMEN!$B$53</c:f>
              <c:strCache>
                <c:ptCount val="1"/>
                <c:pt idx="0">
                  <c:v>TOTAL EN ANTIOQUIA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RESUMEN!$C$50:$G$50</c:f>
              <c:strCache>
                <c:ptCount val="5"/>
                <c:pt idx="0">
                  <c:v> TOTAL DESDE
 ENERO 2025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RESUMEN!$C$53:$G$53</c:f>
              <c:numCache>
                <c:formatCode>_-[$$-240A]\ * #,##0_-;\-[$$-240A]\ * #,##0_-;_-[$$-240A]\ * "-"??_-;_-@_-</c:formatCode>
                <c:ptCount val="5"/>
                <c:pt idx="0">
                  <c:v>81881.493109600007</c:v>
                </c:pt>
                <c:pt idx="1">
                  <c:v>4168.4502803000005</c:v>
                </c:pt>
                <c:pt idx="2">
                  <c:v>64015.117335000003</c:v>
                </c:pt>
                <c:pt idx="3">
                  <c:v>4285.2339330000004</c:v>
                </c:pt>
                <c:pt idx="4">
                  <c:v>5244.2412809999996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E-4687-BA71-3FE63549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930346368"/>
        <c:axId val="930341472"/>
      </c:barChart>
      <c:catAx>
        <c:axId val="93034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0341472"/>
        <c:crosses val="autoZero"/>
        <c:auto val="1"/>
        <c:lblAlgn val="ctr"/>
        <c:lblOffset val="100"/>
        <c:noMultiLvlLbl val="0"/>
      </c:catAx>
      <c:valAx>
        <c:axId val="930341472"/>
        <c:scaling>
          <c:orientation val="minMax"/>
        </c:scaling>
        <c:delete val="0"/>
        <c:axPos val="l"/>
        <c:numFmt formatCode="_-[$$-240A]\ * #,##0_-;\-[$$-240A]\ * #,##0_-;_-[$$-240A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034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0110960127613E-2"/>
          <c:y val="0.16327096771607141"/>
          <c:w val="0.89436582657168651"/>
          <c:h val="0.6564553825924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RESUMEN!$B$58</c:f>
              <c:strCache>
                <c:ptCount val="1"/>
                <c:pt idx="0">
                  <c:v>TOTAL EN ANTIOQUIA SIN URABA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RESUMEN!$C$57:$G$57</c:f>
              <c:strCache>
                <c:ptCount val="5"/>
                <c:pt idx="0">
                  <c:v> TOTAL DESDE
 ENERO 2025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RESUMEN!$C$58:$G$58</c:f>
              <c:numCache>
                <c:formatCode>0</c:formatCode>
                <c:ptCount val="5"/>
                <c:pt idx="0">
                  <c:v>30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4AE-AB54-7D5F511A690B}"/>
            </c:ext>
          </c:extLst>
        </c:ser>
        <c:ser>
          <c:idx val="1"/>
          <c:order val="1"/>
          <c:tx>
            <c:strRef>
              <c:f>RESUMEN!$B$59</c:f>
              <c:strCache>
                <c:ptCount val="1"/>
                <c:pt idx="0">
                  <c:v>TOTAL EN URABA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RESUMEN!$C$57:$G$57</c:f>
              <c:strCache>
                <c:ptCount val="5"/>
                <c:pt idx="0">
                  <c:v> TOTAL DESDE
 ENERO 2025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RESUMEN!$C$59:$G$59</c:f>
              <c:numCache>
                <c:formatCode>0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4AE-AB54-7D5F511A690B}"/>
            </c:ext>
          </c:extLst>
        </c:ser>
        <c:ser>
          <c:idx val="2"/>
          <c:order val="2"/>
          <c:tx>
            <c:strRef>
              <c:f>RESUMEN!$B$60</c:f>
              <c:strCache>
                <c:ptCount val="1"/>
                <c:pt idx="0">
                  <c:v>TOTAL EN ANTIOQUIA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RESUMEN!$C$57:$G$57</c:f>
              <c:strCache>
                <c:ptCount val="5"/>
                <c:pt idx="0">
                  <c:v> TOTAL DESDE
 ENERO 2025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RESUMEN!$C$60:$G$60</c:f>
              <c:numCache>
                <c:formatCode>0</c:formatCode>
                <c:ptCount val="5"/>
                <c:pt idx="0">
                  <c:v>40</c:v>
                </c:pt>
                <c:pt idx="1">
                  <c:v>13</c:v>
                </c:pt>
                <c:pt idx="2">
                  <c:v>15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4AE-AB54-7D5F511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64098864"/>
        <c:axId val="1164097232"/>
      </c:barChart>
      <c:catAx>
        <c:axId val="1164098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4097232"/>
        <c:crosses val="autoZero"/>
        <c:auto val="1"/>
        <c:lblAlgn val="ctr"/>
        <c:lblOffset val="100"/>
        <c:noMultiLvlLbl val="0"/>
      </c:catAx>
      <c:valAx>
        <c:axId val="11640972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409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 /><Relationship Id="rId2" Type="http://schemas.openxmlformats.org/officeDocument/2006/relationships/chart" Target="../charts/chart1.xml" /><Relationship Id="rId1" Type="http://schemas.openxmlformats.org/officeDocument/2006/relationships/image" Target="../media/image1.emf" /><Relationship Id="rId4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0</xdr:row>
      <xdr:rowOff>9525</xdr:rowOff>
    </xdr:from>
    <xdr:to>
      <xdr:col>0</xdr:col>
      <xdr:colOff>2253914</xdr:colOff>
      <xdr:row>2</xdr:row>
      <xdr:rowOff>120290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9525"/>
          <a:ext cx="2217719" cy="1120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89646</xdr:colOff>
      <xdr:row>45</xdr:row>
      <xdr:rowOff>0</xdr:rowOff>
    </xdr:from>
    <xdr:ext cx="2207559" cy="1120340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312588"/>
          <a:ext cx="2207559" cy="11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53367</xdr:colOff>
      <xdr:row>48</xdr:row>
      <xdr:rowOff>85304</xdr:rowOff>
    </xdr:from>
    <xdr:to>
      <xdr:col>0</xdr:col>
      <xdr:colOff>8382000</xdr:colOff>
      <xdr:row>60</xdr:row>
      <xdr:rowOff>72978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60</xdr:row>
      <xdr:rowOff>179295</xdr:rowOff>
    </xdr:from>
    <xdr:to>
      <xdr:col>0</xdr:col>
      <xdr:colOff>9763125</xdr:colOff>
      <xdr:row>84</xdr:row>
      <xdr:rowOff>89647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9915521</xdr:colOff>
      <xdr:row>60</xdr:row>
      <xdr:rowOff>180974</xdr:rowOff>
    </xdr:from>
    <xdr:to>
      <xdr:col>5</xdr:col>
      <xdr:colOff>0</xdr:colOff>
      <xdr:row>84</xdr:row>
      <xdr:rowOff>85725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0.74506</cdr:x>
      <cdr:y>0.03842</cdr:y>
    </cdr:from>
    <cdr:to>
      <cdr:x>0.98608</cdr:x>
      <cdr:y>0.16492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6205355" y="140771"/>
          <a:ext cx="2007367" cy="463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0.73884</cdr:x>
      <cdr:y>0.13337</cdr:y>
    </cdr:from>
    <cdr:to>
      <cdr:x>0.97942</cdr:x>
      <cdr:y>0.25916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4611595" y="499035"/>
          <a:ext cx="1501626" cy="4706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0.23913</cdr:x>
      <cdr:y>0.07076</cdr:y>
    </cdr:from>
    <cdr:to>
      <cdr:x>0.7751</cdr:x>
      <cdr:y>0.15462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83205" y="300585"/>
          <a:ext cx="3772682" cy="35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 b="1"/>
            <a:t>NÚMERO DE CONTRATOS CELEBRADOS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%20consultaProceso('25-11-14403641')" TargetMode="External" /><Relationship Id="rId2" Type="http://schemas.openxmlformats.org/officeDocument/2006/relationships/hyperlink" Target="https://www.contratos.gov.co/consultas/detalleProceso.do?numConstancia=25-12-14407472&amp;g-recaptcha-response=03AFcWeA5rDRdk2c3VcnspwUxxO_FofqlLfIVg8iIaNUvuV1jUx2IqDfugHWHeW0VEsVCf5Z1YS2u1TzxzVvfIiuMI0464sDgRAwJy0xUIoFKhdUOfSungXZ_xExcvnUr-lJH-rAJHE6mEyyGdWs5eq8C_Vyd2HS-kQKpin06UrIMUTMY5n4X3AiuhhuHPSaqJrJIY13U4ghE9boWZVmfBDlKUF-xm72gD_Dr2xLIZtDRxK8paWa-ofyykVUytQkrJ6k82bRsUtr7K_Q8AitgLLGufHmjW30CzyavQuG4w1AgAmlHHhO3nCU3pndc9HRrZpyOHQB7dw_gGI9emBYTYt5eU05rVAg96gysnfXXugp76xkPyzPVTXNM67TJ_YuV2Y8TJTkdXMuAAHJPGvQXuxDfv_MFuQIaVHXX3H1ck0B053x46nBOGQbrFaurCQ6XovBIzEOFztfD2P6fjLXCwVrgBhN-Da6EvRvYvtFtweFbrsWX6MUdq5VNJ8Hm61G_8mqGSyi54g0pkjH1RNoKZPjzcA3hhNVzitPlkPttXgh2wFuONIDQePRJ44ZOHlp6rqDLTVH1CBnojaDrV94M0TMJjkcKEM0DBevhwS5MSoOPPDksQi1Z_oknUCPJeVKjTpNafa2qzoCtRdkgcH4i0fv9ge0OyB_f8Yftzp1wjQRHILTDyUiPZw9-cxesDhN4xcVDKWKrnXzmaojIADEg-Fnv19ngqF0DHeeC19nTrR8oX5xERe29H3ITkNoDExWYrr37uNuSEwdLIuZRQXDpHBe70Y1W-TeaetZL7sPtYYvDGI034HLOcTvod2VgTJNp_5bMKVwziP2OmCxvvEL8wUL0y1DEj7kqAyNIjYlD3pLs9ef9QX44xypij_gPCiwcaE9OSLyxJB5B0E3aECCFAoL4SDldPKu1hrOT8S6qnvnUFOPp9xCmyNAsOIoKJWGdfzeH700heRrfys7H-AC9M4bBuCISV6lZHBHljGN4w0tXS2YL00Tuka72siXrSaguDApIrRbgfz2UTFE0PhWhj9oVPSjOt-eyLOQ" TargetMode="External" /><Relationship Id="rId1" Type="http://schemas.openxmlformats.org/officeDocument/2006/relationships/hyperlink" Target="javascript:%20consultaProceso('25-12-14407472')" TargetMode="External" /><Relationship Id="rId5" Type="http://schemas.openxmlformats.org/officeDocument/2006/relationships/printerSettings" Target="../printerSettings/printerSettings2.bin" /><Relationship Id="rId4" Type="http://schemas.openxmlformats.org/officeDocument/2006/relationships/hyperlink" Target="https://www.contratos.gov.co/consultas/detalleProceso.do?numConstancia=25-11-14403641&amp;g-recaptcha-response=03AFcWeA6cUCWHTdazJ397YnxIvmOzLy4LF6H7xYfboOsEEBM0fb6Riq_OKhWbBTInG6D1t9Dqz5nnjHn5ayTVvv9kNsE6Fs3NUuxSmGBJqqnCclIL4qEhhUsiSpZSlgWILpPUQSgL5SYc5CTuVcSHcaPFmBewi8kQzEBImZybFt_bOt0N2ppFXXsIqHzJU_Hud8UxM0sMLuY0Eo-oLAxwAsO7yYU110gN2t33p_Z4U1SZxQw5sok3gV6x6Z0qHA_E6H28JgXZ2FexYGeLECmGU882TzU1c41lzTluy1S07Id2G9iB3-_3m7E93Gw0scnBKJdzYk7W2s9uoMtKq2lk6gfr7uqS6gW66whEAmINXvAwqLKHBgj1MB24VI358kybLRx4qB978IZHzdYTr8pYr4FHgtyFnwafaRRs3EMEKzcJfhHGfhJkdRbpTFeQACvJSsWoC03TAQwlEHRBxNaomIppD1YACf_6GVmb6U6xQki1rzJa7VId--CnrYM_VcPdVruySmJeTeT8AL6rkeJvrp2upfzAyD3v2Pp9p-xRmoAQNl4tV5O2tgjb_z11_jNTx3iJjGs-N2Kixf-UL_2l4XI2lm_XSf6JTkQZKfaCl1N1cWhSAEf3Cz8CgSrFwx_HCuvyXIaysUZv9pote4bWCzKUDXN40s7mGsfzmlTlM6q2ayKRt3-9HoSYO5al3oko7yB75PudymhSoBGxiU7EfOwbN1IAp5NOUqII8rEpQEmLcI_FJGo045c71Nt76W2gH5ZMJyk4YbxHoy32sVuprJNBHpXuMUrjr9t04cybr1LFIU8_dWxt4tVtjtoYeOrJpmKJj4jvg_1pXL5OJHPvJDIR1f86psBxxeMHQA515nvljiDdzEP-eEP__p5pE0JerhvCLltXLFpl92vUzUe9VikBEd0HVWUEsm8Ts4MX8S-VoyxrXv6DDXrJ-Ap89jst4yJZXzPHcjdPuZQZPwpZ911i4nCmcc-Ya-FiVU99Tat2m_dwGSaiHhYJ8WeBsJz-tuRFjltUIe9mIRJ3dRPg2Q3xnE89hdNB4Q" TargetMode="External" 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5-12-14407084&amp;g-recaptcha-response=03AFcWeA5OXRoehbPXqkx4FwkJE1CrYgyFXBa7U3y9NyFVK4e-eWN4DIKMSG_W-MxsznX88hpNLtQ6_8-uFYOU17WwNRGecc9KxJ9D1yp6IXC0PoshK782Dwl8tOPO3_X799jXeRyWI4MINF2s9kk27j4jxvQ0h9pUaP4sf-mJEtiOJPk_psXk9QAWwtZ8TtG6XZuze9HHAzApKN_o7_IL_LO90oETRwlXTXBvi6MnhFzfIv0eo2LOdn6q5Qr1QmOgR_FdW-SXDP8ruGTf1gPqeq31XoK8eR1fIu8zgm5cmgxqR905xz1orzDNG1VJYa7Gmeg2_ULlbfGiYqAJBOX1c6aTV3WzU_LsUFP47k15Hdi8JMnYzkjfJAgobHlo0zbie8iO3BxyNCOzqa1t8F6qh7MYicGFCYFGEUZZfunpHC5C_PI61cHpQDMRlfc81CpgOXwKFb0KFhDFuKqJnFYLAKNXhKrKJkXqJS7P8mRBz3eIWDQeq0IAd7vdFSiVQd3rESfm37wJvYqmI4sAxj3xjBUanf04EV4pRG1xcxKtS0ZKNIgDQjRwqg0Pi2sbS-U_cMGFax8Uu70YYbowkZ_pVeeQY_4bMWCHKjQqVKfbmGFs3roPbNQWP_ioyEKN8vz68FVw3z4OE0OjmH3hH7zhQ3dox5mfdMYIe48Pi-unTcdocpF2HoBmoGFLTzz17GR-F4RnixR1epRE0Asj2sDDsBshmjGcnP8KoIXXROzkwKHBsg_oNIJ9EQLmQfvviSynorcWlcsdP5tXMGlJ-uRN1KGTsBTJZqbtI8igM9fTl-e3n0Ck3lErFBAmHMIBvYeHwV1Mn0Z-B3nrRKXSxwPYDDh6oX02N7tF7l8T10Vwmys2xGh8PUa3I-E9Ioe5ZDHx3p9lJ8DHUUkuoazA7S1E3jCOpa1C3KPTsfjGIphCsRSBj4qDUBJ90IkTmmKOOy7drMbVnWtSpizetEUbFQME83zsHxjhvnncPkIVKXq4gSoGdtkRR2g13qVZgN9sC_xSldZasW_WCZ1o" TargetMode="External" /><Relationship Id="rId3" Type="http://schemas.openxmlformats.org/officeDocument/2006/relationships/hyperlink" Target="javascript:%20consultaProceso('25-13-14402754')" TargetMode="External" /><Relationship Id="rId7" Type="http://schemas.openxmlformats.org/officeDocument/2006/relationships/hyperlink" Target="https://www.contratos.gov.co/consultas/detalleProceso.do?numConstancia=25-13-14402754&amp;g-recaptcha-response=03AFcWeA675mVluBOPmzo5vjUP7PMq50tZSMgp-hlQCF4j89Ldjl-QST9PydtCZMt2vUuJAtNIeM3MXotbj9lQtQmpU4SPMIhmmjnJsu1t4Te1kiw9pyhQReYcw8F2vGgnC3TlGt9WHZBZFtSBgLmbLkp_E74xXVr33_kd1tVZiDzo9OygA7Us3uqvWtxboLrdhimVCgXVR-yQgIjLSGVyREK4fKpDKPE8X1ILKnKklnIKrh__GZPJObPODR6W3wTaDxjE9BQViwZRcHEtmjpQTYMHkyDsgGfaZhEcGOou3tU8-8-sYSzt31umQ62sjZbLP9NdDnpSWie9NvUJknMjcQUCj2GgZCr9xK6kjd1PVoZd6oQE_aIt9tSYL8MOnIDYvffmHwjijRGt8LoOjknOXsfUvVtJL44OPHuDu4mMLlRkXLBFsQaYXCAib_POityIjhEP5V4bTYQWAOQn-FRdBxntBYWZBk27AK0ZQGbHsBKznm-yQhBaP33pVbiliJ9fl4OyzSrHRQPRJMkU1BQs_YiyQZKhwgOzxTw3sPEyRepHRXWlA1cV04gL-7AoIjIwmKXBh_50bL0H-k-Wt6Xr1XiMJKkYfMXEs7rMoo49gBoDUPVlZeKfezyeTKffTi1UqTiHRX0CSVIHqmDcU0z4NUd6A5yj9hXG-P24TAE4xRfK2BitxCGbvbSk0rwPK914487X5_Js5uc0uKf5WnzhZOVl0Uk_-QbckNrvGtjZU_rCmvVySAkdcq41tL_r6N5ZGynpT8R-dWcMNT1vE2ghpsEszh48XMFN26MKfJ5bjB43HIvU7ay25K4zF-o1Jf8V5Q64tqPxWwHIKjmpL5cPpupybRMLsZLleqUkJkkYj-PstffUp-cCHkB1G4rGcTt6AWAgiz48N9zCaK8E_tAxCXM5dFS-3EHjvQzRR6xiwZsGsJP1hi-KtPGfL88LZ9gkKh70-E_r3U4_pBbRUxVuUQhY2Q-5JzZ4TM37-dpBzfTn6e3vcBkhwtHUPfIxvWQopslM-gPmG7bcBYHB9gg5_VO-fDmdbe4gZg" TargetMode="External" /><Relationship Id="rId2" Type="http://schemas.openxmlformats.org/officeDocument/2006/relationships/hyperlink" Target="https://www.contratos.gov.co/consultas/detalleProceso.do?numConstancia=25-9-504943&amp;g-recaptcha-response=03AFcWeA4qqPT7Qt1t0LnSViqiHWPt_7cb_tmBaMJstXuahMb1ROHN9OZ21njmtwWdhGI87tTI4V9rKWBqAMQS-l6TPryfzkWfTAFfDFfvg84MYEbWQM6_SPFJ4D9QoBPuU-t6u7IodT6UTAOjg7hbxvGkjCwSwGs68H_dbgby4ezutkTzYuFv8zLj63YrkRx519IAQhzemaERPOEVtDa0u66MctUMfMrkQZw7vQJ34JGwjPqq78vCk0M7qwWpWaYUq2j49cmZ7SYMseqQqhLL8_FNuGDmXs8wYbYISULlTLO8SXrKMe3paZCa1T9DCzSD5DKzG5ec1tRiG9yFLCzdOFgpcHIApH5S9dyU8D86wff-xUJGA5QNgj35HIEb_qXQknUY-p4MsVP0-LJh0QtkY_b9fJcUt20NiwZ-owNv5Ja2BgErSrAIfv21GcQGP9mDr_XKFu-Sr3oodVNZngagctsNzf_sFwrXmqbSJ-2FQPamsSWoZ8I36Tj59-gmyqRxXwZeOHsO82DcKtWmt7TgH4p3zkkj05WDrxjj2jesCAPyUylb65mfggIFg1gvNVRmEbGPeouYcPa3MtOo7NnZoVZZJyXokO5_C1NFa4ZOBs5jC2lK21dK-6P6LcMf5N5ZdZQ4-3k89jLlvw1hRNcO99uhGpa7R7CXIRpig6AhPH-lYqXPXoh5qeLouWvbSwr2hMm7sE8Fd8oI36k5FpeIlBBns5Fx5KPa__h5Qn91dSNF8fS-5opHbjOnbeFYviu-8i-4g61RQuZ7-QQq1YEfy8DZ9X-DBMszrJuJBBqaZnKUCJCT0Sodk8NHeI7PaMcoz8vdUqgq7puYDuavakE6k7IJQwZkHI5gE1Rt_5llu1SWAgBsozcPUxDWHGM3ZXCkI1CGZHkabi7h5CjlO3rYOREn03JPSiFCE6f5sKCncwnfHmaTxCAriP1C9vjYfak7ibHHANpO7TSBnbSWKieLEJWtY_Yg4DGfV3nGkEe3UpDGQgKLYr5XnhXde2DRtkSMM75vxvWFicHoh3Inr6GdeNrqpExnHPo0ug" TargetMode="External" /><Relationship Id="rId1" Type="http://schemas.openxmlformats.org/officeDocument/2006/relationships/hyperlink" Target="javascript:%20consultaProceso('25-9-504943')" TargetMode="External" /><Relationship Id="rId6" Type="http://schemas.openxmlformats.org/officeDocument/2006/relationships/hyperlink" Target="javascript:%20consultaProceso('25-11-14396014')" TargetMode="External" /><Relationship Id="rId11" Type="http://schemas.openxmlformats.org/officeDocument/2006/relationships/printerSettings" Target="../printerSettings/printerSettings3.bin" /><Relationship Id="rId5" Type="http://schemas.openxmlformats.org/officeDocument/2006/relationships/hyperlink" Target="javascript:%20consultaProceso('25-13-14400293')" TargetMode="External" /><Relationship Id="rId10" Type="http://schemas.openxmlformats.org/officeDocument/2006/relationships/hyperlink" Target="https://www.contratos.gov.co/consultas/detalleProceso.do?numConstancia=25-11-14396014&amp;g-recaptcha-response=03AFcWeA6SUqMdSyfr5NYHuvuVscnbLhKG5C7wHmBUo6irvFWjsRIo9_DqiV2BU1oSNPxeNoozeauXQ6gF2nIKWRV3SZTGcgJcSMION__S27KfjMl_eRSC8zpW3WnhKzIsvupydzhY7wSuws62zNf6flKiV2twyQxtfFQakitLbwfJ3EkypfMdjvH3G2S5J-RRi6CxEmtpQtVqaKl2uH27sJVBHhLJv_k2qpx-I4QwmRY10SDzzRDvE3kMcagW9ngHBeKcBzhrEgPI_-UTDXOnQurK3roCTnIpsmJcn6hVuTbXJDFRjSElt7tOwELiC5-sP9YVU7XcAX4aGhVHWig_3YM8bNfmBBv0oEwTRczEgwC1k4hcne9AkQqAw-Na7OhSUWdpOBt91PVuEQFUom7-LBfVSzEH5nLqgcZmuosJWefdo7NRHJdgI8n2xcw2IIHwwjWFx1Gq5RwLd9zZqsBFsdbb5XvTaJOZWaNFFawYFNUi7dDZbHf65JhTivZKTst1YIwB1dqEb5pufeOlEioc-zI2c6iupF94miMhkhGH_vbKiwNGD_65qweoDRkbDAEldMIUBFZWGTZzxFXL8CrU5gu3YfxSoklcaA9uryxMwGv63EEdtSzqMG4GceFp7JbdbWyjGXNptSWI_mlYV9ZVqFOZbzVTlEZOazRMAFe-Zt7nrjesyNu8IAYycfrus7jUlCm1mS6V15BfKoiypD-XGYZxAvx3tZA8tgQGXAh7nM6XKXQVau9ndy0pBHOxQqSwOzLFOUQky6OEz2VKlSYjwVDpN219BK_xp2PuIGN4U-X-qo1WoQGpJGz8PHeheL8weqYhXRXDjh-8_nEjDww-x9PUqTfRtBgBlcLKtqRr07SfjIr1c5KA8Y_i5ZfgFJt23a2Hp0uY7NiBu9nSKBKCpWVWdr9S04wh-aaAvXEewDHfLij2_Mj6EgyeDGB2Btz8bxRnmFIjkVF1sWjfYTPJzjZChZBjKBKgMVe1V4aDDMrQkLKL8KkHns7yq-RZomrEklElxTFBcMMdb-np41ATcqj3G035x_r6bw" TargetMode="External" /><Relationship Id="rId4" Type="http://schemas.openxmlformats.org/officeDocument/2006/relationships/hyperlink" Target="javascript:%20consultaProceso('25-12-14407084')" TargetMode="External" /><Relationship Id="rId9" Type="http://schemas.openxmlformats.org/officeDocument/2006/relationships/hyperlink" Target="https://www.contratos.gov.co/consultas/detalleProceso.do?numConstancia=25-13-14400293&amp;g-recaptcha-response=03AFcWeA6mWiVsalJngoZTeMMFswqgU5YiOfrN4WNtjzrbfWO8-6-23uBqZkKXzwoELdjotx1NEaqUt546B6fqxhM-6ifkdIjPybRFwEHdN4Ar5Sl1z8vyX6FBAOp6ZfJOutIG5WZuDaIz3E2eJRAGBxiyQjKXDU-2aDPPTxJB0TdlKs6Bz9AzvuVlcnsYQmxTTNmXOxXEgNqn-mxZIlH8wSGbEvkYliwBssutGwL2jMdrwwLaKFOd6bOGnAS3DeUVmWfIPWcLWi271-8vJD_DUfxdxjIyxIe-7cO0iO-wJomrdRudn1KxMIooiBQuhnbIEJyL6w0WJSMwhy1cy0mBnKwUC4OOAeyVHb1ctjFejgfn390RGEJqMm_1OybTebEqye6G7J4vnLey3S6E41h2Qx1Q_XlyfaKjl5tX0XOkAH7udK-YUlmL8roWbv4kC2TgN2NiZVZzJuF9zWt_xqjTftETq7vjxKK_QWaSF8hTPndq6UoJ6zLdBv9hcFuZCHNxRfCyAhLyvW-8bOZsHoZv3iWZuLjWrds_itqav2lI8mwYVHHeAqAXj3ind7V9TPIXU6bomD_N5fx_ucjqkm10nBdYSD52h3CHPsW1jWCfFAPwcei0FIYS4RYsLLBQ0t4S5PUCpc7zEkCqzIYkb6NxNFjjtc8MCDaGMNqJLgvD9849BJC95dx6w1q7hlpY-qt9j-340L93SGXWc3KD8MqS8NkcLxYTEcntk-vYZbwE2irEIMlLa6b9E3-3po6Ipza5YLiMVafhwJZMxVgieOQMR6_nV86cQrtkvKlNwwW3xNcdLuhT0ocwDk8mBKjnxXwUxFyAsZcQExZZn6TsqPKN5GFJjpj6QNDbW3rpf_Q2SdlO_1zcntQ3BQxrhfSJJBeDBlvq5i84gQzq2WdXhXf2mo2m_wk1L1nL5koWOkggXjEfGN-uhLJW_3xwovhZv6BaY2B0O0-LAIlnu0kpF46t72-UlVpFQ4ogr6PBjL3jWDvcK-ynkYf6sbwutj_alpN06Ir1EVpd41M0nxkqCVkm4EQ_wYfRv-8hOw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6"/>
  <sheetViews>
    <sheetView showGridLines="0" zoomScale="80" zoomScaleNormal="80" zoomScaleSheetLayoutView="85" workbookViewId="0">
      <selection activeCell="A2" sqref="A2:C2"/>
    </sheetView>
  </sheetViews>
  <sheetFormatPr defaultColWidth="10.76171875" defaultRowHeight="15" x14ac:dyDescent="0.2"/>
  <cols>
    <col min="1" max="1" width="152.546875" customWidth="1"/>
    <col min="2" max="2" width="20.04296875" style="80" bestFit="1" customWidth="1"/>
    <col min="3" max="3" width="29.99609375" style="71" bestFit="1" customWidth="1"/>
    <col min="4" max="4" width="20.984375" style="80" customWidth="1"/>
    <col min="5" max="5" width="23.5390625" style="71" customWidth="1"/>
    <col min="6" max="6" width="25.828125" customWidth="1"/>
    <col min="7" max="7" width="24.88671875" customWidth="1"/>
    <col min="8" max="8" width="27.7109375" customWidth="1"/>
    <col min="9" max="9" width="23.5390625" customWidth="1"/>
    <col min="10" max="10" width="20.84765625" customWidth="1"/>
    <col min="11" max="11" width="26.09765625" customWidth="1"/>
  </cols>
  <sheetData>
    <row r="1" spans="1:44" ht="45.75" customHeight="1" x14ac:dyDescent="0.2">
      <c r="A1" s="120" t="s">
        <v>34</v>
      </c>
      <c r="B1" s="120"/>
      <c r="C1" s="120"/>
    </row>
    <row r="2" spans="1:44" ht="33" x14ac:dyDescent="0.2">
      <c r="A2" s="120" t="s">
        <v>109</v>
      </c>
      <c r="B2" s="120"/>
      <c r="C2" s="120"/>
    </row>
    <row r="3" spans="1:44" ht="30.75" customHeight="1" x14ac:dyDescent="0.2"/>
    <row r="4" spans="1:44" ht="25.5" x14ac:dyDescent="0.35">
      <c r="A4" s="7" t="s">
        <v>25</v>
      </c>
    </row>
    <row r="5" spans="1:44" s="5" customFormat="1" ht="31.5" customHeight="1" x14ac:dyDescent="0.2">
      <c r="A5" s="8" t="s">
        <v>24</v>
      </c>
      <c r="B5" s="117" t="s">
        <v>47</v>
      </c>
      <c r="C5" s="117"/>
      <c r="D5" s="116" t="s">
        <v>83</v>
      </c>
      <c r="E5" s="117"/>
      <c r="F5" s="116" t="s">
        <v>68</v>
      </c>
      <c r="G5" s="117"/>
      <c r="H5" s="116" t="s">
        <v>66</v>
      </c>
      <c r="I5" s="117"/>
      <c r="J5" s="116" t="s">
        <v>61</v>
      </c>
      <c r="K5" s="117"/>
      <c r="L5" s="116" t="s">
        <v>53</v>
      </c>
      <c r="M5" s="117"/>
      <c r="N5" s="116" t="s">
        <v>52</v>
      </c>
      <c r="O5" s="117"/>
      <c r="P5" s="116" t="s">
        <v>50</v>
      </c>
      <c r="Q5" s="117"/>
      <c r="R5" s="116" t="s">
        <v>49</v>
      </c>
      <c r="S5" s="117"/>
      <c r="T5" s="116" t="s">
        <v>45</v>
      </c>
      <c r="U5" s="117"/>
      <c r="V5" s="118"/>
      <c r="W5" s="119"/>
      <c r="X5" s="118"/>
      <c r="Y5" s="119"/>
      <c r="Z5" s="118"/>
      <c r="AA5" s="119"/>
      <c r="AB5" s="118"/>
      <c r="AC5" s="119"/>
      <c r="AD5" s="118"/>
      <c r="AE5" s="119"/>
      <c r="AF5" s="118"/>
      <c r="AG5" s="119"/>
      <c r="AH5" s="118"/>
      <c r="AI5" s="119"/>
      <c r="AJ5" s="118"/>
      <c r="AK5" s="119"/>
      <c r="AL5" s="118"/>
      <c r="AM5" s="119"/>
      <c r="AN5" s="118"/>
      <c r="AO5" s="119"/>
      <c r="AP5" s="118"/>
      <c r="AQ5" s="118"/>
    </row>
    <row r="6" spans="1:44" s="5" customFormat="1" ht="32.25" customHeight="1" x14ac:dyDescent="0.2">
      <c r="B6" s="81" t="s">
        <v>19</v>
      </c>
      <c r="C6" s="73" t="s">
        <v>20</v>
      </c>
      <c r="D6" s="81" t="s">
        <v>19</v>
      </c>
      <c r="E6" s="73" t="s">
        <v>20</v>
      </c>
      <c r="F6" s="81" t="s">
        <v>19</v>
      </c>
      <c r="G6" s="73" t="s">
        <v>20</v>
      </c>
      <c r="H6" s="81" t="s">
        <v>19</v>
      </c>
      <c r="I6" s="73" t="s">
        <v>20</v>
      </c>
      <c r="J6" s="81" t="s">
        <v>19</v>
      </c>
      <c r="K6" s="73" t="s">
        <v>20</v>
      </c>
      <c r="L6" s="81" t="s">
        <v>19</v>
      </c>
      <c r="M6" s="73" t="s">
        <v>20</v>
      </c>
      <c r="N6" s="81" t="s">
        <v>19</v>
      </c>
      <c r="O6" s="73" t="s">
        <v>20</v>
      </c>
      <c r="P6" s="81" t="s">
        <v>19</v>
      </c>
      <c r="Q6" s="73" t="s">
        <v>20</v>
      </c>
      <c r="R6" s="81" t="s">
        <v>19</v>
      </c>
      <c r="S6" s="73" t="s">
        <v>20</v>
      </c>
      <c r="T6" s="81" t="s">
        <v>19</v>
      </c>
      <c r="U6" s="73" t="s">
        <v>20</v>
      </c>
      <c r="V6" s="4"/>
      <c r="W6" s="20"/>
      <c r="X6" s="4"/>
      <c r="Y6" s="20"/>
      <c r="Z6" s="4"/>
      <c r="AA6" s="20"/>
      <c r="AB6" s="4"/>
      <c r="AC6" s="20"/>
      <c r="AD6" s="4"/>
      <c r="AE6" s="20"/>
      <c r="AF6" s="4"/>
      <c r="AG6" s="20"/>
      <c r="AH6" s="4"/>
      <c r="AI6" s="20"/>
      <c r="AJ6" s="4"/>
      <c r="AK6" s="20"/>
      <c r="AL6" s="4"/>
      <c r="AM6" s="20"/>
      <c r="AN6" s="4"/>
      <c r="AO6" s="20"/>
      <c r="AP6" s="4"/>
      <c r="AQ6" s="20"/>
    </row>
    <row r="7" spans="1:44" ht="21" x14ac:dyDescent="0.2">
      <c r="A7" s="6" t="s">
        <v>16</v>
      </c>
      <c r="B7" s="82">
        <f>T7+R7+P7+N7+L7+J7+H7+F7+D7</f>
        <v>1</v>
      </c>
      <c r="C7" s="74">
        <f>U7+S7+Q7+O7+M7+K7+I7+G7+E7</f>
        <v>750893524</v>
      </c>
      <c r="D7" s="17">
        <v>0</v>
      </c>
      <c r="E7" s="74">
        <v>0</v>
      </c>
      <c r="F7" s="17">
        <v>1</v>
      </c>
      <c r="G7" s="74">
        <v>750893524</v>
      </c>
      <c r="H7" s="17">
        <v>0</v>
      </c>
      <c r="I7" s="74">
        <v>0</v>
      </c>
      <c r="J7" s="17">
        <v>0</v>
      </c>
      <c r="K7" s="74">
        <v>0</v>
      </c>
      <c r="L7" s="17">
        <v>0</v>
      </c>
      <c r="M7" s="74">
        <v>0</v>
      </c>
      <c r="N7" s="17">
        <v>0</v>
      </c>
      <c r="O7" s="74">
        <v>0</v>
      </c>
      <c r="P7" s="17">
        <v>0</v>
      </c>
      <c r="Q7" s="74">
        <v>0</v>
      </c>
      <c r="R7" s="17">
        <v>0</v>
      </c>
      <c r="S7" s="74">
        <v>0</v>
      </c>
      <c r="T7" s="17">
        <v>0</v>
      </c>
      <c r="U7" s="74">
        <v>0</v>
      </c>
      <c r="V7" s="21"/>
      <c r="W7" s="22"/>
      <c r="X7" s="21"/>
      <c r="Y7" s="22"/>
      <c r="Z7" s="21"/>
      <c r="AA7" s="22"/>
      <c r="AB7" s="23"/>
      <c r="AC7" s="22"/>
      <c r="AD7" s="21"/>
      <c r="AE7" s="24"/>
      <c r="AF7" s="25"/>
      <c r="AG7" s="22"/>
      <c r="AH7" s="25"/>
      <c r="AI7" s="24"/>
      <c r="AJ7" s="26"/>
      <c r="AK7" s="22"/>
      <c r="AL7" s="27"/>
      <c r="AM7" s="28"/>
      <c r="AN7" s="27"/>
      <c r="AO7" s="28"/>
      <c r="AP7" s="27"/>
      <c r="AQ7" s="28"/>
    </row>
    <row r="8" spans="1:44" ht="21" x14ac:dyDescent="0.2">
      <c r="A8" s="6" t="s">
        <v>22</v>
      </c>
      <c r="B8" s="82">
        <f t="shared" ref="B8:B11" si="0">T8+R8+P8+N8+L8+J8+H8+F8+D8</f>
        <v>3</v>
      </c>
      <c r="C8" s="74">
        <f t="shared" ref="C8:C11" si="1">U8+S8+Q8+O8+M8+K8+I8+G8+E8</f>
        <v>1111969278</v>
      </c>
      <c r="D8" s="17">
        <v>1</v>
      </c>
      <c r="E8" s="74">
        <v>235000000</v>
      </c>
      <c r="F8" s="17">
        <v>1</v>
      </c>
      <c r="G8" s="74">
        <v>360484891</v>
      </c>
      <c r="H8" s="17">
        <v>0</v>
      </c>
      <c r="I8" s="74">
        <v>0</v>
      </c>
      <c r="J8" s="17">
        <v>0</v>
      </c>
      <c r="K8" s="74">
        <v>0</v>
      </c>
      <c r="L8" s="17">
        <v>1</v>
      </c>
      <c r="M8" s="74">
        <v>516484387</v>
      </c>
      <c r="N8" s="17">
        <v>0</v>
      </c>
      <c r="O8" s="74">
        <v>0</v>
      </c>
      <c r="P8" s="17">
        <v>0</v>
      </c>
      <c r="Q8" s="74">
        <v>0</v>
      </c>
      <c r="R8" s="17">
        <v>0</v>
      </c>
      <c r="S8" s="74">
        <v>0</v>
      </c>
      <c r="T8" s="17">
        <v>0</v>
      </c>
      <c r="U8" s="74">
        <v>0</v>
      </c>
      <c r="V8" s="21"/>
      <c r="W8" s="22"/>
      <c r="X8" s="21"/>
      <c r="Y8" s="22"/>
      <c r="Z8" s="21"/>
      <c r="AA8" s="22"/>
      <c r="AB8" s="23"/>
      <c r="AC8" s="22"/>
      <c r="AD8" s="21"/>
      <c r="AE8" s="24"/>
      <c r="AF8" s="25"/>
      <c r="AG8" s="22"/>
      <c r="AH8" s="25"/>
      <c r="AI8" s="24"/>
      <c r="AJ8" s="26"/>
      <c r="AK8" s="22"/>
      <c r="AL8" s="27"/>
      <c r="AM8" s="28"/>
      <c r="AN8" s="27"/>
      <c r="AO8" s="28"/>
      <c r="AP8" s="27"/>
      <c r="AQ8" s="28"/>
    </row>
    <row r="9" spans="1:44" ht="21" x14ac:dyDescent="0.2">
      <c r="A9" s="6" t="s">
        <v>21</v>
      </c>
      <c r="B9" s="82">
        <f t="shared" si="0"/>
        <v>2</v>
      </c>
      <c r="C9" s="74">
        <f t="shared" si="1"/>
        <v>1070590407</v>
      </c>
      <c r="D9" s="17">
        <v>0</v>
      </c>
      <c r="E9" s="74">
        <v>0</v>
      </c>
      <c r="F9" s="17">
        <v>0</v>
      </c>
      <c r="G9" s="74">
        <v>0</v>
      </c>
      <c r="H9" s="17">
        <v>1</v>
      </c>
      <c r="I9" s="74">
        <v>878176213</v>
      </c>
      <c r="J9" s="17">
        <v>1</v>
      </c>
      <c r="K9" s="74">
        <v>192414194</v>
      </c>
      <c r="L9" s="17">
        <v>0</v>
      </c>
      <c r="M9" s="74">
        <v>0</v>
      </c>
      <c r="N9" s="17">
        <v>0</v>
      </c>
      <c r="O9" s="74">
        <v>0</v>
      </c>
      <c r="P9" s="17">
        <v>0</v>
      </c>
      <c r="Q9" s="74">
        <v>0</v>
      </c>
      <c r="R9" s="17">
        <v>0</v>
      </c>
      <c r="S9" s="74">
        <v>0</v>
      </c>
      <c r="T9" s="17">
        <v>0</v>
      </c>
      <c r="U9" s="74">
        <v>0</v>
      </c>
      <c r="V9" s="21"/>
      <c r="W9" s="22"/>
      <c r="X9" s="21"/>
      <c r="Y9" s="22"/>
      <c r="Z9" s="21"/>
      <c r="AA9" s="22"/>
      <c r="AB9" s="23"/>
      <c r="AC9" s="22"/>
      <c r="AD9" s="21"/>
      <c r="AE9" s="24"/>
      <c r="AF9" s="25"/>
      <c r="AG9" s="22"/>
      <c r="AH9" s="25"/>
      <c r="AI9" s="24"/>
      <c r="AJ9" s="26"/>
      <c r="AK9" s="22"/>
      <c r="AL9" s="27"/>
      <c r="AM9" s="28"/>
      <c r="AN9" s="27"/>
      <c r="AO9" s="28"/>
      <c r="AP9" s="27"/>
      <c r="AQ9" s="28"/>
    </row>
    <row r="10" spans="1:44" ht="21" x14ac:dyDescent="0.2">
      <c r="A10" s="6" t="s">
        <v>17</v>
      </c>
      <c r="B10" s="82">
        <f t="shared" si="0"/>
        <v>17</v>
      </c>
      <c r="C10" s="74">
        <f t="shared" si="1"/>
        <v>10090530673</v>
      </c>
      <c r="D10" s="17">
        <v>0</v>
      </c>
      <c r="E10" s="74">
        <v>0</v>
      </c>
      <c r="F10" s="17">
        <v>1</v>
      </c>
      <c r="G10" s="74">
        <v>265912913</v>
      </c>
      <c r="H10" s="17">
        <v>5</v>
      </c>
      <c r="I10" s="74">
        <v>1700598399</v>
      </c>
      <c r="J10" s="17">
        <v>3</v>
      </c>
      <c r="K10" s="74">
        <v>646291550</v>
      </c>
      <c r="L10" s="17">
        <v>3</v>
      </c>
      <c r="M10" s="74">
        <v>583255345</v>
      </c>
      <c r="N10" s="17">
        <v>3</v>
      </c>
      <c r="O10" s="74">
        <v>3169200601</v>
      </c>
      <c r="P10" s="17">
        <v>0</v>
      </c>
      <c r="Q10" s="74">
        <v>0</v>
      </c>
      <c r="R10" s="17">
        <v>2</v>
      </c>
      <c r="S10" s="74">
        <v>3725271865</v>
      </c>
      <c r="T10" s="17">
        <v>0</v>
      </c>
      <c r="U10" s="74">
        <v>0</v>
      </c>
      <c r="V10" s="21"/>
      <c r="W10" s="22"/>
      <c r="X10" s="21"/>
      <c r="Y10" s="22"/>
      <c r="Z10" s="21"/>
      <c r="AA10" s="22"/>
      <c r="AB10" s="23"/>
      <c r="AC10" s="22"/>
      <c r="AD10" s="21"/>
      <c r="AE10" s="24"/>
      <c r="AF10" s="25"/>
      <c r="AG10" s="22"/>
      <c r="AH10" s="25"/>
      <c r="AI10" s="24"/>
      <c r="AJ10" s="26"/>
      <c r="AK10" s="22"/>
      <c r="AL10" s="27"/>
      <c r="AM10" s="28"/>
      <c r="AN10" s="27"/>
      <c r="AO10" s="28"/>
      <c r="AP10" s="27"/>
      <c r="AQ10" s="28"/>
    </row>
    <row r="11" spans="1:44" ht="21" x14ac:dyDescent="0.2">
      <c r="A11" s="6" t="s">
        <v>18</v>
      </c>
      <c r="B11" s="82">
        <f t="shared" si="0"/>
        <v>8</v>
      </c>
      <c r="C11" s="74">
        <f t="shared" si="1"/>
        <v>64299292345.300003</v>
      </c>
      <c r="D11" s="17">
        <v>0</v>
      </c>
      <c r="E11" s="74">
        <v>0</v>
      </c>
      <c r="F11" s="17">
        <v>0</v>
      </c>
      <c r="G11" s="74">
        <v>0</v>
      </c>
      <c r="H11" s="17">
        <v>1</v>
      </c>
      <c r="I11" s="74">
        <v>118584968.3</v>
      </c>
      <c r="J11" s="17">
        <v>0</v>
      </c>
      <c r="K11" s="74">
        <v>0</v>
      </c>
      <c r="L11" s="17">
        <v>2</v>
      </c>
      <c r="M11" s="74">
        <v>61625286736</v>
      </c>
      <c r="N11" s="17">
        <v>2</v>
      </c>
      <c r="O11" s="74">
        <v>926451225</v>
      </c>
      <c r="P11" s="17">
        <v>1</v>
      </c>
      <c r="Q11" s="74">
        <v>110000000</v>
      </c>
      <c r="R11" s="17">
        <v>1</v>
      </c>
      <c r="S11" s="74">
        <v>154000000</v>
      </c>
      <c r="T11" s="17">
        <v>1</v>
      </c>
      <c r="U11" s="74">
        <v>1364969416</v>
      </c>
      <c r="V11" s="21"/>
      <c r="W11" s="22"/>
      <c r="X11" s="21"/>
      <c r="Y11" s="22"/>
      <c r="Z11" s="21"/>
      <c r="AA11" s="22"/>
      <c r="AB11" s="23"/>
      <c r="AC11" s="22"/>
      <c r="AD11" s="21"/>
      <c r="AE11" s="24"/>
      <c r="AF11" s="25"/>
      <c r="AG11" s="22"/>
      <c r="AH11" s="25"/>
      <c r="AI11" s="24"/>
      <c r="AJ11" s="26"/>
      <c r="AK11" s="22"/>
      <c r="AL11" s="27"/>
      <c r="AM11" s="28"/>
      <c r="AN11" s="27"/>
      <c r="AO11" s="28"/>
      <c r="AP11" s="27"/>
      <c r="AQ11" s="28"/>
    </row>
    <row r="12" spans="1:44" ht="21" x14ac:dyDescent="0.2">
      <c r="A12" s="9" t="s">
        <v>30</v>
      </c>
      <c r="B12" s="83">
        <f t="shared" ref="B12:C12" si="2">SUM(B7:B11)</f>
        <v>31</v>
      </c>
      <c r="C12" s="75">
        <f t="shared" si="2"/>
        <v>77323276227.300003</v>
      </c>
      <c r="D12" s="18">
        <f>SUM(D7:D11)</f>
        <v>1</v>
      </c>
      <c r="E12" s="75">
        <f>SUM(E7:E11)</f>
        <v>235000000</v>
      </c>
      <c r="F12" s="18">
        <f>SUM(F7:F11)</f>
        <v>3</v>
      </c>
      <c r="G12" s="75">
        <f>SUM(G7:G11)</f>
        <v>1377291328</v>
      </c>
      <c r="H12" s="18">
        <f>SUM(H7:H11)</f>
        <v>7</v>
      </c>
      <c r="I12" s="75">
        <f>SUM(I7:I11)</f>
        <v>2697359580.3000002</v>
      </c>
      <c r="J12" s="18">
        <f t="shared" ref="J12:O12" si="3">SUM(J7:J11)</f>
        <v>4</v>
      </c>
      <c r="K12" s="75">
        <f t="shared" si="3"/>
        <v>838705744</v>
      </c>
      <c r="L12" s="18">
        <f t="shared" si="3"/>
        <v>6</v>
      </c>
      <c r="M12" s="75">
        <f t="shared" si="3"/>
        <v>62725026468</v>
      </c>
      <c r="N12" s="18">
        <f t="shared" si="3"/>
        <v>5</v>
      </c>
      <c r="O12" s="75">
        <f t="shared" si="3"/>
        <v>4095651826</v>
      </c>
      <c r="P12" s="18">
        <f t="shared" ref="P12:U12" si="4">SUM(P7:P11)</f>
        <v>1</v>
      </c>
      <c r="Q12" s="75">
        <f t="shared" si="4"/>
        <v>110000000</v>
      </c>
      <c r="R12" s="18">
        <f t="shared" si="4"/>
        <v>3</v>
      </c>
      <c r="S12" s="75">
        <f t="shared" si="4"/>
        <v>3879271865</v>
      </c>
      <c r="T12" s="18">
        <f t="shared" si="4"/>
        <v>1</v>
      </c>
      <c r="U12" s="75">
        <f t="shared" si="4"/>
        <v>1364969416</v>
      </c>
      <c r="V12" s="29"/>
      <c r="W12" s="30"/>
      <c r="X12" s="29"/>
      <c r="Y12" s="30"/>
      <c r="Z12" s="29"/>
      <c r="AA12" s="30"/>
      <c r="AB12" s="31"/>
      <c r="AC12" s="30"/>
      <c r="AD12" s="29"/>
      <c r="AE12" s="32"/>
      <c r="AF12" s="33"/>
      <c r="AG12" s="30"/>
      <c r="AH12" s="33"/>
      <c r="AI12" s="32"/>
      <c r="AJ12" s="34"/>
      <c r="AK12" s="30"/>
      <c r="AL12" s="35"/>
      <c r="AM12" s="36"/>
      <c r="AN12" s="35"/>
      <c r="AO12" s="36"/>
      <c r="AP12" s="35"/>
      <c r="AQ12" s="36"/>
    </row>
    <row r="13" spans="1:44" x14ac:dyDescent="0.2">
      <c r="D13"/>
      <c r="E13"/>
    </row>
    <row r="14" spans="1:44" x14ac:dyDescent="0.2">
      <c r="D14"/>
      <c r="E14"/>
    </row>
    <row r="15" spans="1:44" ht="25.9" customHeight="1" x14ac:dyDescent="0.35">
      <c r="A15" s="7" t="s">
        <v>27</v>
      </c>
      <c r="D15"/>
      <c r="E15"/>
    </row>
    <row r="16" spans="1:44" s="5" customFormat="1" ht="31.5" customHeight="1" x14ac:dyDescent="0.2">
      <c r="A16" s="8" t="s">
        <v>28</v>
      </c>
      <c r="B16" s="117" t="s">
        <v>47</v>
      </c>
      <c r="C16" s="117"/>
      <c r="D16" s="116" t="s">
        <v>83</v>
      </c>
      <c r="E16" s="117"/>
      <c r="F16" s="116" t="s">
        <v>68</v>
      </c>
      <c r="G16" s="117"/>
      <c r="H16" s="116" t="s">
        <v>66</v>
      </c>
      <c r="I16" s="117"/>
      <c r="J16" s="116" t="s">
        <v>61</v>
      </c>
      <c r="K16" s="117"/>
      <c r="L16" s="116" t="s">
        <v>53</v>
      </c>
      <c r="M16" s="117"/>
      <c r="N16" s="116" t="s">
        <v>52</v>
      </c>
      <c r="O16" s="117"/>
      <c r="P16" s="116" t="s">
        <v>50</v>
      </c>
      <c r="Q16" s="117"/>
      <c r="R16" s="116" t="s">
        <v>49</v>
      </c>
      <c r="S16" s="117"/>
      <c r="T16" s="116" t="s">
        <v>45</v>
      </c>
      <c r="U16" s="117"/>
      <c r="V16" s="118"/>
      <c r="W16" s="119"/>
      <c r="X16" s="118"/>
      <c r="Y16" s="119"/>
      <c r="Z16" s="118"/>
      <c r="AA16" s="119"/>
      <c r="AB16" s="118"/>
      <c r="AC16" s="119"/>
      <c r="AD16" s="118"/>
      <c r="AE16" s="119"/>
      <c r="AF16" s="118"/>
      <c r="AG16" s="119"/>
      <c r="AH16" s="118"/>
      <c r="AI16" s="119"/>
      <c r="AJ16" s="118"/>
      <c r="AK16" s="119"/>
      <c r="AL16" s="118"/>
      <c r="AM16" s="119"/>
      <c r="AN16" s="118"/>
      <c r="AO16" s="119"/>
      <c r="AP16" s="118"/>
      <c r="AQ16" s="118"/>
      <c r="AR16"/>
    </row>
    <row r="17" spans="1:44" s="5" customFormat="1" ht="32.25" customHeight="1" x14ac:dyDescent="0.2">
      <c r="B17" s="81" t="s">
        <v>19</v>
      </c>
      <c r="C17" s="73" t="s">
        <v>20</v>
      </c>
      <c r="D17" s="81" t="s">
        <v>19</v>
      </c>
      <c r="E17" s="73" t="s">
        <v>20</v>
      </c>
      <c r="F17" s="81" t="s">
        <v>19</v>
      </c>
      <c r="G17" s="73" t="s">
        <v>20</v>
      </c>
      <c r="H17" s="81" t="s">
        <v>19</v>
      </c>
      <c r="I17" s="73" t="s">
        <v>20</v>
      </c>
      <c r="J17" s="81" t="s">
        <v>19</v>
      </c>
      <c r="K17" s="73" t="s">
        <v>20</v>
      </c>
      <c r="L17" s="81" t="s">
        <v>19</v>
      </c>
      <c r="M17" s="73" t="s">
        <v>20</v>
      </c>
      <c r="N17" s="81" t="s">
        <v>19</v>
      </c>
      <c r="O17" s="73" t="s">
        <v>20</v>
      </c>
      <c r="P17" s="81" t="s">
        <v>19</v>
      </c>
      <c r="Q17" s="73" t="s">
        <v>20</v>
      </c>
      <c r="R17" s="81" t="s">
        <v>19</v>
      </c>
      <c r="S17" s="73" t="s">
        <v>20</v>
      </c>
      <c r="T17" s="81" t="s">
        <v>19</v>
      </c>
      <c r="U17" s="73" t="s">
        <v>20</v>
      </c>
      <c r="V17" s="4"/>
      <c r="W17" s="20"/>
      <c r="X17" s="4"/>
      <c r="Y17" s="20"/>
      <c r="Z17" s="4"/>
      <c r="AA17" s="20"/>
      <c r="AB17" s="4"/>
      <c r="AC17" s="20"/>
      <c r="AD17" s="4"/>
      <c r="AE17" s="20"/>
      <c r="AF17" s="4"/>
      <c r="AG17" s="20"/>
      <c r="AH17" s="4"/>
      <c r="AI17" s="20"/>
      <c r="AJ17" s="4"/>
      <c r="AK17" s="20"/>
      <c r="AL17" s="4"/>
      <c r="AM17" s="20"/>
      <c r="AN17" s="4"/>
      <c r="AO17" s="20"/>
      <c r="AP17" s="4"/>
      <c r="AQ17" s="20"/>
      <c r="AR17"/>
    </row>
    <row r="18" spans="1:44" ht="21" customHeight="1" x14ac:dyDescent="0.2">
      <c r="A18" s="6" t="s">
        <v>16</v>
      </c>
      <c r="B18" s="82">
        <f>T18+R18+P18+N18+L18+J18+H18+F18+D18</f>
        <v>0</v>
      </c>
      <c r="C18" s="74">
        <f>U18+S18+Q18+O18+M18+K18+I18+G18+E18</f>
        <v>0</v>
      </c>
      <c r="D18" s="17">
        <v>0</v>
      </c>
      <c r="E18" s="74">
        <v>0</v>
      </c>
      <c r="F18" s="17">
        <v>0</v>
      </c>
      <c r="G18" s="74">
        <v>0</v>
      </c>
      <c r="H18" s="17">
        <v>0</v>
      </c>
      <c r="I18" s="74">
        <v>0</v>
      </c>
      <c r="J18" s="17">
        <v>0</v>
      </c>
      <c r="K18" s="74">
        <v>0</v>
      </c>
      <c r="L18" s="17">
        <v>0</v>
      </c>
      <c r="M18" s="74">
        <v>0</v>
      </c>
      <c r="N18" s="17">
        <v>0</v>
      </c>
      <c r="O18" s="74">
        <v>0</v>
      </c>
      <c r="P18" s="17">
        <v>0</v>
      </c>
      <c r="Q18" s="74">
        <v>0</v>
      </c>
      <c r="R18" s="17">
        <v>0</v>
      </c>
      <c r="S18" s="74">
        <v>0</v>
      </c>
      <c r="T18" s="17">
        <v>0</v>
      </c>
      <c r="U18" s="74">
        <v>0</v>
      </c>
      <c r="V18" s="21"/>
      <c r="W18" s="22"/>
      <c r="X18" s="21"/>
      <c r="Y18" s="24"/>
      <c r="Z18" s="21"/>
      <c r="AA18" s="22"/>
      <c r="AB18" s="23"/>
      <c r="AC18" s="22"/>
      <c r="AD18" s="21"/>
      <c r="AE18" s="24"/>
      <c r="AF18" s="21"/>
      <c r="AG18" s="22"/>
      <c r="AH18" s="25"/>
      <c r="AI18" s="24"/>
      <c r="AJ18" s="26"/>
      <c r="AK18" s="24"/>
      <c r="AL18" s="27"/>
      <c r="AM18" s="28"/>
      <c r="AN18" s="27"/>
      <c r="AO18" s="28"/>
      <c r="AP18" s="27"/>
      <c r="AQ18" s="28"/>
    </row>
    <row r="19" spans="1:44" ht="21" x14ac:dyDescent="0.2">
      <c r="A19" s="6" t="s">
        <v>22</v>
      </c>
      <c r="B19" s="82">
        <f t="shared" ref="B19:B22" si="5">T19+R19+P19+N19+L19+J19+H19+F19+D19</f>
        <v>0</v>
      </c>
      <c r="C19" s="74">
        <f t="shared" ref="C19:C22" si="6">U19+S19+Q19+O19+M19+K19+I19+G19+E19</f>
        <v>0</v>
      </c>
      <c r="D19" s="17">
        <v>0</v>
      </c>
      <c r="E19" s="74">
        <v>0</v>
      </c>
      <c r="F19" s="17">
        <v>0</v>
      </c>
      <c r="G19" s="74">
        <v>0</v>
      </c>
      <c r="H19" s="17">
        <v>0</v>
      </c>
      <c r="I19" s="74">
        <v>0</v>
      </c>
      <c r="J19" s="17">
        <v>0</v>
      </c>
      <c r="K19" s="74">
        <v>0</v>
      </c>
      <c r="L19" s="17">
        <v>0</v>
      </c>
      <c r="M19" s="74">
        <v>0</v>
      </c>
      <c r="N19" s="17">
        <v>0</v>
      </c>
      <c r="O19" s="74">
        <v>0</v>
      </c>
      <c r="P19" s="17">
        <v>0</v>
      </c>
      <c r="Q19" s="74">
        <v>0</v>
      </c>
      <c r="R19" s="17">
        <v>0</v>
      </c>
      <c r="S19" s="74">
        <v>0</v>
      </c>
      <c r="T19" s="17">
        <v>0</v>
      </c>
      <c r="U19" s="74">
        <v>0</v>
      </c>
      <c r="V19" s="21"/>
      <c r="W19" s="22"/>
      <c r="X19" s="21"/>
      <c r="Y19" s="24"/>
      <c r="Z19" s="21"/>
      <c r="AA19" s="22"/>
      <c r="AB19" s="23"/>
      <c r="AC19" s="22"/>
      <c r="AD19" s="21"/>
      <c r="AE19" s="24"/>
      <c r="AF19" s="21"/>
      <c r="AG19" s="22"/>
      <c r="AH19" s="25"/>
      <c r="AI19" s="24"/>
      <c r="AJ19" s="26"/>
      <c r="AK19" s="24"/>
      <c r="AL19" s="27"/>
      <c r="AM19" s="28"/>
      <c r="AN19" s="27"/>
      <c r="AO19" s="28"/>
      <c r="AP19" s="27"/>
      <c r="AQ19" s="28"/>
    </row>
    <row r="20" spans="1:44" ht="21" x14ac:dyDescent="0.2">
      <c r="A20" s="6" t="s">
        <v>21</v>
      </c>
      <c r="B20" s="82">
        <f t="shared" si="5"/>
        <v>0</v>
      </c>
      <c r="C20" s="74">
        <f t="shared" si="6"/>
        <v>0</v>
      </c>
      <c r="D20" s="17">
        <v>0</v>
      </c>
      <c r="E20" s="74">
        <v>0</v>
      </c>
      <c r="F20" s="17">
        <v>0</v>
      </c>
      <c r="G20" s="74">
        <v>0</v>
      </c>
      <c r="H20" s="17">
        <v>0</v>
      </c>
      <c r="I20" s="74">
        <v>0</v>
      </c>
      <c r="J20" s="17">
        <v>0</v>
      </c>
      <c r="K20" s="74">
        <v>0</v>
      </c>
      <c r="L20" s="17">
        <v>0</v>
      </c>
      <c r="M20" s="74">
        <v>0</v>
      </c>
      <c r="N20" s="17">
        <v>0</v>
      </c>
      <c r="O20" s="74">
        <v>0</v>
      </c>
      <c r="P20" s="17">
        <v>0</v>
      </c>
      <c r="Q20" s="74">
        <v>0</v>
      </c>
      <c r="R20" s="17">
        <v>0</v>
      </c>
      <c r="S20" s="74">
        <v>0</v>
      </c>
      <c r="T20" s="17">
        <v>0</v>
      </c>
      <c r="U20" s="74">
        <v>0</v>
      </c>
      <c r="V20" s="21"/>
      <c r="W20" s="22"/>
      <c r="X20" s="21"/>
      <c r="Y20" s="24"/>
      <c r="Z20" s="21"/>
      <c r="AA20" s="22"/>
      <c r="AB20" s="23"/>
      <c r="AC20" s="22"/>
      <c r="AD20" s="21"/>
      <c r="AE20" s="24"/>
      <c r="AF20" s="21"/>
      <c r="AG20" s="22"/>
      <c r="AH20" s="25"/>
      <c r="AI20" s="24"/>
      <c r="AJ20" s="26"/>
      <c r="AK20" s="24"/>
      <c r="AL20" s="27"/>
      <c r="AM20" s="28"/>
      <c r="AN20" s="27"/>
      <c r="AO20" s="28"/>
      <c r="AP20" s="27"/>
      <c r="AQ20" s="28"/>
    </row>
    <row r="21" spans="1:44" ht="21" x14ac:dyDescent="0.2">
      <c r="A21" s="6" t="s">
        <v>17</v>
      </c>
      <c r="B21" s="82">
        <f t="shared" si="5"/>
        <v>12</v>
      </c>
      <c r="C21" s="74">
        <f t="shared" si="6"/>
        <v>686557223</v>
      </c>
      <c r="D21" s="17">
        <v>2</v>
      </c>
      <c r="E21" s="74">
        <v>61790621</v>
      </c>
      <c r="F21" s="17">
        <v>2</v>
      </c>
      <c r="G21" s="74">
        <v>71799372</v>
      </c>
      <c r="H21" s="17">
        <v>1</v>
      </c>
      <c r="I21" s="74">
        <v>22000000</v>
      </c>
      <c r="J21" s="17">
        <v>1</v>
      </c>
      <c r="K21" s="74">
        <v>32000000</v>
      </c>
      <c r="L21" s="17">
        <v>4</v>
      </c>
      <c r="M21" s="74">
        <v>419385123</v>
      </c>
      <c r="N21" s="17">
        <v>2</v>
      </c>
      <c r="O21" s="74">
        <v>79582107</v>
      </c>
      <c r="P21" s="17">
        <v>0</v>
      </c>
      <c r="Q21" s="74">
        <v>0</v>
      </c>
      <c r="R21" s="17">
        <v>0</v>
      </c>
      <c r="S21" s="74">
        <v>0</v>
      </c>
      <c r="T21" s="17">
        <v>0</v>
      </c>
      <c r="U21" s="74">
        <v>0</v>
      </c>
      <c r="V21" s="21"/>
      <c r="W21" s="22"/>
      <c r="X21" s="21"/>
      <c r="Y21" s="24"/>
      <c r="Z21" s="21"/>
      <c r="AA21" s="22"/>
      <c r="AB21" s="23"/>
      <c r="AC21" s="22"/>
      <c r="AD21" s="21"/>
      <c r="AE21" s="24"/>
      <c r="AF21" s="21"/>
      <c r="AG21" s="22"/>
      <c r="AH21" s="25"/>
      <c r="AI21" s="24"/>
      <c r="AJ21" s="26"/>
      <c r="AK21" s="37"/>
      <c r="AL21" s="27"/>
      <c r="AM21" s="28"/>
      <c r="AN21" s="27"/>
      <c r="AO21" s="28"/>
      <c r="AP21" s="27"/>
      <c r="AQ21" s="28"/>
    </row>
    <row r="22" spans="1:44" ht="21" x14ac:dyDescent="0.2">
      <c r="A22" s="6" t="s">
        <v>18</v>
      </c>
      <c r="B22" s="82">
        <f t="shared" si="5"/>
        <v>0</v>
      </c>
      <c r="C22" s="74">
        <f t="shared" si="6"/>
        <v>0</v>
      </c>
      <c r="D22" s="17">
        <v>0</v>
      </c>
      <c r="E22" s="74">
        <v>0</v>
      </c>
      <c r="F22" s="17">
        <v>0</v>
      </c>
      <c r="G22" s="74">
        <v>0</v>
      </c>
      <c r="H22" s="17">
        <v>0</v>
      </c>
      <c r="I22" s="74">
        <v>0</v>
      </c>
      <c r="J22" s="17">
        <v>0</v>
      </c>
      <c r="K22" s="74">
        <v>0</v>
      </c>
      <c r="L22" s="17">
        <v>0</v>
      </c>
      <c r="M22" s="74">
        <v>0</v>
      </c>
      <c r="N22" s="17">
        <v>0</v>
      </c>
      <c r="O22" s="74">
        <v>0</v>
      </c>
      <c r="P22" s="17">
        <v>0</v>
      </c>
      <c r="Q22" s="74">
        <v>0</v>
      </c>
      <c r="R22" s="17">
        <v>0</v>
      </c>
      <c r="S22" s="74">
        <v>0</v>
      </c>
      <c r="T22" s="17">
        <v>0</v>
      </c>
      <c r="U22" s="74">
        <v>0</v>
      </c>
      <c r="V22" s="21"/>
      <c r="W22" s="22"/>
      <c r="X22" s="21"/>
      <c r="Y22" s="24"/>
      <c r="Z22" s="21"/>
      <c r="AA22" s="22"/>
      <c r="AB22" s="23"/>
      <c r="AC22" s="22"/>
      <c r="AD22" s="21"/>
      <c r="AE22" s="24"/>
      <c r="AF22" s="21"/>
      <c r="AG22" s="22"/>
      <c r="AH22" s="25"/>
      <c r="AI22" s="24"/>
      <c r="AJ22" s="26"/>
      <c r="AK22" s="24"/>
      <c r="AL22" s="27"/>
      <c r="AM22" s="28"/>
      <c r="AN22" s="27"/>
      <c r="AO22" s="28"/>
      <c r="AP22" s="27"/>
      <c r="AQ22" s="28"/>
    </row>
    <row r="23" spans="1:44" ht="18.600000000000001" customHeight="1" x14ac:dyDescent="0.2">
      <c r="A23" s="9" t="s">
        <v>31</v>
      </c>
      <c r="B23" s="18">
        <f>SUM(B18:B22)</f>
        <v>12</v>
      </c>
      <c r="C23" s="75">
        <f t="shared" ref="C23" si="7">SUM(C18:C22)</f>
        <v>686557223</v>
      </c>
      <c r="D23" s="18">
        <f>SUM(D18:D22)</f>
        <v>2</v>
      </c>
      <c r="E23" s="75">
        <f>SUM(E18:E22)</f>
        <v>61790621</v>
      </c>
      <c r="F23" s="18">
        <f>SUM(F18:F22)</f>
        <v>2</v>
      </c>
      <c r="G23" s="75">
        <f>SUM(G18:G22)</f>
        <v>71799372</v>
      </c>
      <c r="H23" s="18">
        <f>SUM(H18:H22)</f>
        <v>1</v>
      </c>
      <c r="I23" s="75">
        <f>SUM(I18:I22)</f>
        <v>22000000</v>
      </c>
      <c r="J23" s="18">
        <f t="shared" ref="J23:O23" si="8">SUM(J18:J22)</f>
        <v>1</v>
      </c>
      <c r="K23" s="75">
        <f t="shared" si="8"/>
        <v>32000000</v>
      </c>
      <c r="L23" s="18">
        <f t="shared" si="8"/>
        <v>4</v>
      </c>
      <c r="M23" s="75">
        <f t="shared" si="8"/>
        <v>419385123</v>
      </c>
      <c r="N23" s="18">
        <f t="shared" si="8"/>
        <v>2</v>
      </c>
      <c r="O23" s="75">
        <f t="shared" si="8"/>
        <v>79582107</v>
      </c>
      <c r="P23" s="18">
        <v>0</v>
      </c>
      <c r="Q23" s="75">
        <v>0</v>
      </c>
      <c r="R23" s="18">
        <v>0</v>
      </c>
      <c r="S23" s="75">
        <v>0</v>
      </c>
      <c r="T23" s="18">
        <v>0</v>
      </c>
      <c r="U23" s="75">
        <v>0</v>
      </c>
      <c r="V23" s="29"/>
      <c r="W23" s="30"/>
      <c r="X23" s="29"/>
      <c r="Y23" s="32"/>
      <c r="Z23" s="29"/>
      <c r="AA23" s="30"/>
      <c r="AB23" s="31"/>
      <c r="AC23" s="30"/>
      <c r="AD23" s="29"/>
      <c r="AE23" s="32"/>
      <c r="AF23" s="29"/>
      <c r="AG23" s="30"/>
      <c r="AH23" s="33"/>
      <c r="AI23" s="32"/>
      <c r="AJ23" s="34"/>
      <c r="AK23" s="32"/>
      <c r="AL23" s="35"/>
      <c r="AM23" s="36"/>
      <c r="AN23" s="35"/>
      <c r="AO23" s="36"/>
      <c r="AP23" s="35"/>
      <c r="AQ23" s="36"/>
    </row>
    <row r="24" spans="1:44" x14ac:dyDescent="0.2">
      <c r="D24"/>
      <c r="E24"/>
    </row>
    <row r="25" spans="1:44" x14ac:dyDescent="0.2">
      <c r="D25"/>
      <c r="E25"/>
    </row>
    <row r="26" spans="1:44" ht="25.5" x14ac:dyDescent="0.35">
      <c r="A26" s="7" t="s">
        <v>26</v>
      </c>
      <c r="D26"/>
      <c r="E26"/>
    </row>
    <row r="27" spans="1:44" s="5" customFormat="1" ht="31.5" customHeight="1" x14ac:dyDescent="0.2">
      <c r="A27" s="8" t="s">
        <v>29</v>
      </c>
      <c r="B27" s="117" t="s">
        <v>47</v>
      </c>
      <c r="C27" s="117"/>
      <c r="D27" s="116" t="s">
        <v>83</v>
      </c>
      <c r="E27" s="117"/>
      <c r="F27" s="116" t="s">
        <v>68</v>
      </c>
      <c r="G27" s="117"/>
      <c r="H27" s="116" t="s">
        <v>66</v>
      </c>
      <c r="I27" s="117"/>
      <c r="J27" s="116" t="s">
        <v>61</v>
      </c>
      <c r="K27" s="117"/>
      <c r="L27" s="116" t="s">
        <v>53</v>
      </c>
      <c r="M27" s="117"/>
      <c r="N27" s="116" t="s">
        <v>52</v>
      </c>
      <c r="O27" s="117"/>
      <c r="P27" s="116" t="s">
        <v>50</v>
      </c>
      <c r="Q27" s="117"/>
      <c r="R27" s="116" t="s">
        <v>49</v>
      </c>
      <c r="S27" s="117"/>
      <c r="T27" s="116" t="s">
        <v>45</v>
      </c>
      <c r="U27" s="117"/>
      <c r="V27" s="118"/>
      <c r="W27" s="119"/>
      <c r="X27" s="118"/>
      <c r="Y27" s="119"/>
      <c r="Z27" s="118"/>
      <c r="AA27" s="119"/>
      <c r="AB27" s="118"/>
      <c r="AC27" s="119"/>
      <c r="AD27" s="118"/>
      <c r="AE27" s="119"/>
      <c r="AF27" s="118"/>
      <c r="AG27" s="119"/>
      <c r="AH27" s="118"/>
      <c r="AI27" s="119"/>
      <c r="AJ27" s="118"/>
      <c r="AK27" s="119"/>
      <c r="AL27" s="118"/>
      <c r="AM27" s="119"/>
      <c r="AN27" s="118"/>
      <c r="AO27" s="119"/>
      <c r="AP27" s="118"/>
      <c r="AQ27" s="118"/>
      <c r="AR27"/>
    </row>
    <row r="28" spans="1:44" s="5" customFormat="1" ht="32.25" customHeight="1" x14ac:dyDescent="0.2">
      <c r="B28" s="81" t="s">
        <v>19</v>
      </c>
      <c r="C28" s="73" t="s">
        <v>20</v>
      </c>
      <c r="D28" s="81" t="s">
        <v>19</v>
      </c>
      <c r="E28" s="73" t="s">
        <v>20</v>
      </c>
      <c r="F28" s="81" t="s">
        <v>19</v>
      </c>
      <c r="G28" s="73" t="s">
        <v>20</v>
      </c>
      <c r="H28" s="81" t="s">
        <v>19</v>
      </c>
      <c r="I28" s="73" t="s">
        <v>20</v>
      </c>
      <c r="J28" s="81" t="s">
        <v>19</v>
      </c>
      <c r="K28" s="73" t="s">
        <v>20</v>
      </c>
      <c r="L28" s="81" t="s">
        <v>19</v>
      </c>
      <c r="M28" s="73" t="s">
        <v>20</v>
      </c>
      <c r="N28" s="81" t="s">
        <v>19</v>
      </c>
      <c r="O28" s="73" t="s">
        <v>20</v>
      </c>
      <c r="P28" s="81" t="s">
        <v>19</v>
      </c>
      <c r="Q28" s="73" t="s">
        <v>20</v>
      </c>
      <c r="R28" s="81" t="s">
        <v>19</v>
      </c>
      <c r="S28" s="73" t="s">
        <v>20</v>
      </c>
      <c r="T28" s="81" t="s">
        <v>19</v>
      </c>
      <c r="U28" s="73" t="s">
        <v>20</v>
      </c>
      <c r="V28" s="4"/>
      <c r="W28" s="20"/>
      <c r="X28" s="4"/>
      <c r="Y28" s="20"/>
      <c r="Z28" s="4"/>
      <c r="AA28" s="20"/>
      <c r="AB28" s="4"/>
      <c r="AC28" s="20"/>
      <c r="AD28" s="4"/>
      <c r="AE28" s="20"/>
      <c r="AF28" s="4"/>
      <c r="AG28" s="20"/>
      <c r="AH28" s="4"/>
      <c r="AI28" s="20"/>
      <c r="AJ28" s="4"/>
      <c r="AK28" s="20"/>
      <c r="AL28" s="4"/>
      <c r="AM28" s="20"/>
      <c r="AN28" s="4"/>
      <c r="AO28" s="20"/>
      <c r="AP28" s="4"/>
      <c r="AQ28" s="20"/>
      <c r="AR28"/>
    </row>
    <row r="29" spans="1:44" ht="21" x14ac:dyDescent="0.2">
      <c r="A29" s="6" t="s">
        <v>16</v>
      </c>
      <c r="B29" s="82">
        <f>T29+R29+P29+N29+L29+J29+H29+F29+D29</f>
        <v>1</v>
      </c>
      <c r="C29" s="74">
        <f>U29+S29+Q29+O29+M29+K29+I29+G29+E29</f>
        <v>750893524</v>
      </c>
      <c r="D29" s="17">
        <f>D18+D7</f>
        <v>0</v>
      </c>
      <c r="E29" s="74">
        <f>E18+E7</f>
        <v>0</v>
      </c>
      <c r="F29" s="17">
        <f>F18+F7</f>
        <v>1</v>
      </c>
      <c r="G29" s="74">
        <f>G18+G7</f>
        <v>750893524</v>
      </c>
      <c r="H29" s="17">
        <f>H18+H7</f>
        <v>0</v>
      </c>
      <c r="I29" s="74">
        <f>I18+I7</f>
        <v>0</v>
      </c>
      <c r="J29" s="17">
        <f>J18+J7</f>
        <v>0</v>
      </c>
      <c r="K29" s="74">
        <f>K18+K7</f>
        <v>0</v>
      </c>
      <c r="L29" s="17">
        <f>L18+L7</f>
        <v>0</v>
      </c>
      <c r="M29" s="74">
        <f>M18+M7</f>
        <v>0</v>
      </c>
      <c r="N29" s="17">
        <f>N18+N7</f>
        <v>0</v>
      </c>
      <c r="O29" s="74">
        <f>O18+O7</f>
        <v>0</v>
      </c>
      <c r="P29" s="17">
        <f>P18+P7</f>
        <v>0</v>
      </c>
      <c r="Q29" s="74">
        <f>Q18+Q7</f>
        <v>0</v>
      </c>
      <c r="R29" s="17">
        <f>R18+R7</f>
        <v>0</v>
      </c>
      <c r="S29" s="74">
        <f>S18+S7</f>
        <v>0</v>
      </c>
      <c r="T29" s="17">
        <f>T18+T7</f>
        <v>0</v>
      </c>
      <c r="U29" s="74">
        <f>U18+U7</f>
        <v>0</v>
      </c>
      <c r="V29" s="21"/>
      <c r="W29" s="22"/>
      <c r="X29" s="21"/>
      <c r="Y29" s="22"/>
      <c r="Z29" s="21"/>
      <c r="AA29" s="22"/>
      <c r="AB29" s="21"/>
      <c r="AC29" s="22"/>
      <c r="AD29" s="21"/>
      <c r="AE29" s="24"/>
      <c r="AF29" s="21"/>
      <c r="AG29" s="22"/>
      <c r="AH29" s="25"/>
      <c r="AI29" s="24"/>
      <c r="AJ29" s="26"/>
      <c r="AK29" s="24"/>
      <c r="AL29" s="27"/>
      <c r="AM29" s="28"/>
      <c r="AN29" s="27"/>
      <c r="AO29" s="28"/>
      <c r="AP29" s="27"/>
      <c r="AQ29" s="28"/>
    </row>
    <row r="30" spans="1:44" ht="21" x14ac:dyDescent="0.2">
      <c r="A30" s="6" t="s">
        <v>22</v>
      </c>
      <c r="B30" s="82">
        <f t="shared" ref="B30:B33" si="9">T30+R30+P30+N30+L30+J30+H30+F30+D30</f>
        <v>3</v>
      </c>
      <c r="C30" s="74">
        <f t="shared" ref="C30:C33" si="10">U30+S30+Q30+O30+M30+K30+I30+G30+E30</f>
        <v>1111969278</v>
      </c>
      <c r="D30" s="17">
        <f t="shared" ref="D30:E33" si="11">D19+D8</f>
        <v>1</v>
      </c>
      <c r="E30" s="74">
        <f t="shared" si="11"/>
        <v>235000000</v>
      </c>
      <c r="F30" s="17">
        <f>F19+F8</f>
        <v>1</v>
      </c>
      <c r="G30" s="74">
        <f>G19+G8</f>
        <v>360484891</v>
      </c>
      <c r="H30" s="17">
        <f>H19+H8</f>
        <v>0</v>
      </c>
      <c r="I30" s="74">
        <f>I19+I8</f>
        <v>0</v>
      </c>
      <c r="J30" s="17">
        <f>J19+J8</f>
        <v>0</v>
      </c>
      <c r="K30" s="74">
        <f>K19+K8</f>
        <v>0</v>
      </c>
      <c r="L30" s="17">
        <f>L19+L8</f>
        <v>1</v>
      </c>
      <c r="M30" s="74">
        <f>M19+M8</f>
        <v>516484387</v>
      </c>
      <c r="N30" s="17">
        <f>N19+N8</f>
        <v>0</v>
      </c>
      <c r="O30" s="74">
        <f>O19+O8</f>
        <v>0</v>
      </c>
      <c r="P30" s="17">
        <f>P19+P8</f>
        <v>0</v>
      </c>
      <c r="Q30" s="74">
        <f>Q19+Q8</f>
        <v>0</v>
      </c>
      <c r="R30" s="17">
        <f>R19+R8</f>
        <v>0</v>
      </c>
      <c r="S30" s="74">
        <f>S19+S8</f>
        <v>0</v>
      </c>
      <c r="T30" s="17">
        <f>T19+T8</f>
        <v>0</v>
      </c>
      <c r="U30" s="74">
        <f>U19+U8</f>
        <v>0</v>
      </c>
      <c r="V30" s="21"/>
      <c r="W30" s="22"/>
      <c r="X30" s="21"/>
      <c r="Y30" s="22"/>
      <c r="Z30" s="21"/>
      <c r="AA30" s="22"/>
      <c r="AB30" s="21"/>
      <c r="AC30" s="22"/>
      <c r="AD30" s="21"/>
      <c r="AE30" s="24"/>
      <c r="AF30" s="21"/>
      <c r="AG30" s="22"/>
      <c r="AH30" s="25"/>
      <c r="AI30" s="24"/>
      <c r="AJ30" s="26"/>
      <c r="AK30" s="24"/>
      <c r="AL30" s="27"/>
      <c r="AM30" s="28"/>
      <c r="AN30" s="27"/>
      <c r="AO30" s="28"/>
      <c r="AP30" s="27"/>
      <c r="AQ30" s="28"/>
    </row>
    <row r="31" spans="1:44" ht="21" x14ac:dyDescent="0.2">
      <c r="A31" s="6" t="s">
        <v>21</v>
      </c>
      <c r="B31" s="82">
        <f t="shared" si="9"/>
        <v>2</v>
      </c>
      <c r="C31" s="74">
        <f t="shared" si="10"/>
        <v>1070590407</v>
      </c>
      <c r="D31" s="17">
        <f t="shared" si="11"/>
        <v>0</v>
      </c>
      <c r="E31" s="74">
        <f t="shared" si="11"/>
        <v>0</v>
      </c>
      <c r="F31" s="17">
        <f>F20+F9</f>
        <v>0</v>
      </c>
      <c r="G31" s="74">
        <f>G20+G9</f>
        <v>0</v>
      </c>
      <c r="H31" s="17">
        <f>H20+H9</f>
        <v>1</v>
      </c>
      <c r="I31" s="74">
        <f>I20+I9</f>
        <v>878176213</v>
      </c>
      <c r="J31" s="17">
        <f>J20+J9</f>
        <v>1</v>
      </c>
      <c r="K31" s="74">
        <f>K20+K9</f>
        <v>192414194</v>
      </c>
      <c r="L31" s="17">
        <f>L20+L9</f>
        <v>0</v>
      </c>
      <c r="M31" s="74">
        <f>M20+M9</f>
        <v>0</v>
      </c>
      <c r="N31" s="17">
        <f>N20+N9</f>
        <v>0</v>
      </c>
      <c r="O31" s="74">
        <f>O20+O9</f>
        <v>0</v>
      </c>
      <c r="P31" s="17">
        <f>P20+P9</f>
        <v>0</v>
      </c>
      <c r="Q31" s="74">
        <f>Q20+Q9</f>
        <v>0</v>
      </c>
      <c r="R31" s="17">
        <f>R20+R9</f>
        <v>0</v>
      </c>
      <c r="S31" s="74">
        <f>S20+S9</f>
        <v>0</v>
      </c>
      <c r="T31" s="17">
        <f>T20+T9</f>
        <v>0</v>
      </c>
      <c r="U31" s="74">
        <f>U20+U9</f>
        <v>0</v>
      </c>
      <c r="V31" s="21"/>
      <c r="W31" s="22"/>
      <c r="X31" s="21"/>
      <c r="Y31" s="22"/>
      <c r="Z31" s="21"/>
      <c r="AA31" s="22"/>
      <c r="AB31" s="21"/>
      <c r="AC31" s="22"/>
      <c r="AD31" s="21"/>
      <c r="AE31" s="24"/>
      <c r="AF31" s="21"/>
      <c r="AG31" s="22"/>
      <c r="AH31" s="25"/>
      <c r="AI31" s="24"/>
      <c r="AJ31" s="26"/>
      <c r="AK31" s="24"/>
      <c r="AL31" s="27"/>
      <c r="AM31" s="28"/>
      <c r="AN31" s="27"/>
      <c r="AO31" s="28"/>
      <c r="AP31" s="27"/>
      <c r="AQ31" s="28"/>
    </row>
    <row r="32" spans="1:44" ht="21" x14ac:dyDescent="0.2">
      <c r="A32" s="6" t="s">
        <v>17</v>
      </c>
      <c r="B32" s="82">
        <f t="shared" si="9"/>
        <v>29</v>
      </c>
      <c r="C32" s="74">
        <f t="shared" si="10"/>
        <v>10777087896</v>
      </c>
      <c r="D32" s="17">
        <f t="shared" si="11"/>
        <v>2</v>
      </c>
      <c r="E32" s="74">
        <f t="shared" si="11"/>
        <v>61790621</v>
      </c>
      <c r="F32" s="17">
        <f>F21+F10</f>
        <v>3</v>
      </c>
      <c r="G32" s="74">
        <f>G21+G10</f>
        <v>337712285</v>
      </c>
      <c r="H32" s="17">
        <f>H21+H10</f>
        <v>6</v>
      </c>
      <c r="I32" s="74">
        <f>I21+I10</f>
        <v>1722598399</v>
      </c>
      <c r="J32" s="17">
        <f>J21+J10</f>
        <v>4</v>
      </c>
      <c r="K32" s="74">
        <f>K21+K10</f>
        <v>678291550</v>
      </c>
      <c r="L32" s="17">
        <f>L21+L10</f>
        <v>7</v>
      </c>
      <c r="M32" s="74">
        <f>M21+M10</f>
        <v>1002640468</v>
      </c>
      <c r="N32" s="17">
        <f>N21+N10</f>
        <v>5</v>
      </c>
      <c r="O32" s="74">
        <f>O21+O10</f>
        <v>3248782708</v>
      </c>
      <c r="P32" s="17">
        <f>P21+P10</f>
        <v>0</v>
      </c>
      <c r="Q32" s="74">
        <f>Q21+Q10</f>
        <v>0</v>
      </c>
      <c r="R32" s="17">
        <f>R21+R10</f>
        <v>2</v>
      </c>
      <c r="S32" s="74">
        <f>S21+S10</f>
        <v>3725271865</v>
      </c>
      <c r="T32" s="17">
        <f>T21+T10</f>
        <v>0</v>
      </c>
      <c r="U32" s="74">
        <f>U21+U10</f>
        <v>0</v>
      </c>
      <c r="V32" s="21"/>
      <c r="W32" s="22"/>
      <c r="X32" s="21"/>
      <c r="Y32" s="22"/>
      <c r="Z32" s="21"/>
      <c r="AA32" s="22"/>
      <c r="AB32" s="21"/>
      <c r="AC32" s="22"/>
      <c r="AD32" s="21"/>
      <c r="AE32" s="24"/>
      <c r="AF32" s="21"/>
      <c r="AG32" s="22"/>
      <c r="AH32" s="25"/>
      <c r="AI32" s="24"/>
      <c r="AJ32" s="26"/>
      <c r="AK32" s="24"/>
      <c r="AL32" s="27"/>
      <c r="AM32" s="28"/>
      <c r="AN32" s="27"/>
      <c r="AO32" s="28"/>
      <c r="AP32" s="27"/>
      <c r="AQ32" s="28"/>
    </row>
    <row r="33" spans="1:44" ht="21" x14ac:dyDescent="0.2">
      <c r="A33" s="6" t="s">
        <v>18</v>
      </c>
      <c r="B33" s="82">
        <f t="shared" si="9"/>
        <v>8</v>
      </c>
      <c r="C33" s="74">
        <f t="shared" si="10"/>
        <v>64299292345.300003</v>
      </c>
      <c r="D33" s="17">
        <f t="shared" si="11"/>
        <v>0</v>
      </c>
      <c r="E33" s="74">
        <f t="shared" si="11"/>
        <v>0</v>
      </c>
      <c r="F33" s="17">
        <f>F22+F11</f>
        <v>0</v>
      </c>
      <c r="G33" s="74">
        <f>G22+G11</f>
        <v>0</v>
      </c>
      <c r="H33" s="17">
        <f>H22+H11</f>
        <v>1</v>
      </c>
      <c r="I33" s="74">
        <f>I22+I11</f>
        <v>118584968.3</v>
      </c>
      <c r="J33" s="17">
        <f>J22+J11</f>
        <v>0</v>
      </c>
      <c r="K33" s="74">
        <f>K22+K11</f>
        <v>0</v>
      </c>
      <c r="L33" s="17">
        <f>L22+L11</f>
        <v>2</v>
      </c>
      <c r="M33" s="74">
        <f>M22+M11</f>
        <v>61625286736</v>
      </c>
      <c r="N33" s="17">
        <f>N22+N11</f>
        <v>2</v>
      </c>
      <c r="O33" s="74">
        <f>O22+O11</f>
        <v>926451225</v>
      </c>
      <c r="P33" s="17">
        <f>P22+P11</f>
        <v>1</v>
      </c>
      <c r="Q33" s="74">
        <f>Q22+Q11</f>
        <v>110000000</v>
      </c>
      <c r="R33" s="17">
        <f>R22+R11</f>
        <v>1</v>
      </c>
      <c r="S33" s="74">
        <f>S22+S11</f>
        <v>154000000</v>
      </c>
      <c r="T33" s="17">
        <f>T22+T11</f>
        <v>1</v>
      </c>
      <c r="U33" s="74">
        <f>U22+U11</f>
        <v>1364969416</v>
      </c>
      <c r="V33" s="21"/>
      <c r="W33" s="22"/>
      <c r="X33" s="21"/>
      <c r="Y33" s="22"/>
      <c r="Z33" s="21"/>
      <c r="AA33" s="22"/>
      <c r="AB33" s="21"/>
      <c r="AC33" s="22"/>
      <c r="AD33" s="21"/>
      <c r="AE33" s="24"/>
      <c r="AF33" s="21"/>
      <c r="AG33" s="22"/>
      <c r="AH33" s="25"/>
      <c r="AI33" s="24"/>
      <c r="AJ33" s="26"/>
      <c r="AK33" s="24"/>
      <c r="AL33" s="27"/>
      <c r="AM33" s="28"/>
      <c r="AN33" s="27"/>
      <c r="AO33" s="28"/>
      <c r="AP33" s="27"/>
      <c r="AQ33" s="28"/>
    </row>
    <row r="34" spans="1:44" ht="21" customHeight="1" x14ac:dyDescent="0.2">
      <c r="A34" s="9" t="s">
        <v>32</v>
      </c>
      <c r="B34" s="18">
        <f>SUM(B29:B33)</f>
        <v>43</v>
      </c>
      <c r="C34" s="75">
        <f t="shared" ref="C34" si="12">SUM(C29:C33)</f>
        <v>78009833450.300003</v>
      </c>
      <c r="D34" s="18">
        <f>SUM(D29:D33)</f>
        <v>3</v>
      </c>
      <c r="E34" s="75">
        <f>SUM(E29:E33)</f>
        <v>296790621</v>
      </c>
      <c r="F34" s="18">
        <f>SUM(F29:F33)</f>
        <v>5</v>
      </c>
      <c r="G34" s="75">
        <f>SUM(G29:G33)</f>
        <v>1449090700</v>
      </c>
      <c r="H34" s="18">
        <f>SUM(H29:H33)</f>
        <v>8</v>
      </c>
      <c r="I34" s="75">
        <f>SUM(I29:I33)</f>
        <v>2719359580.3000002</v>
      </c>
      <c r="J34" s="18">
        <f t="shared" ref="J34:O34" si="13">SUM(J29:J33)</f>
        <v>5</v>
      </c>
      <c r="K34" s="75">
        <f t="shared" si="13"/>
        <v>870705744</v>
      </c>
      <c r="L34" s="18">
        <f t="shared" si="13"/>
        <v>10</v>
      </c>
      <c r="M34" s="75">
        <f t="shared" si="13"/>
        <v>63144411591</v>
      </c>
      <c r="N34" s="18">
        <f t="shared" si="13"/>
        <v>7</v>
      </c>
      <c r="O34" s="75">
        <f t="shared" si="13"/>
        <v>4175233933</v>
      </c>
      <c r="P34" s="18">
        <f t="shared" ref="P34:U34" si="14">SUM(P29:P33)</f>
        <v>1</v>
      </c>
      <c r="Q34" s="75">
        <f t="shared" si="14"/>
        <v>110000000</v>
      </c>
      <c r="R34" s="18">
        <f t="shared" si="14"/>
        <v>3</v>
      </c>
      <c r="S34" s="75">
        <f t="shared" si="14"/>
        <v>3879271865</v>
      </c>
      <c r="T34" s="18">
        <f t="shared" si="14"/>
        <v>1</v>
      </c>
      <c r="U34" s="75">
        <f t="shared" si="14"/>
        <v>1364969416</v>
      </c>
      <c r="V34" s="29"/>
      <c r="W34" s="30"/>
      <c r="X34" s="29"/>
      <c r="Y34" s="30"/>
      <c r="Z34" s="29"/>
      <c r="AA34" s="30"/>
      <c r="AB34" s="29"/>
      <c r="AC34" s="30"/>
      <c r="AD34" s="29"/>
      <c r="AE34" s="32"/>
      <c r="AF34" s="29"/>
      <c r="AG34" s="30"/>
      <c r="AH34" s="33"/>
      <c r="AI34" s="32"/>
      <c r="AJ34" s="34"/>
      <c r="AK34" s="32"/>
      <c r="AL34" s="35"/>
      <c r="AM34" s="36"/>
      <c r="AN34" s="35"/>
      <c r="AO34" s="36"/>
      <c r="AP34" s="35"/>
      <c r="AQ34" s="36"/>
    </row>
    <row r="35" spans="1:44" x14ac:dyDescent="0.2">
      <c r="D35"/>
      <c r="E35"/>
    </row>
    <row r="36" spans="1:44" x14ac:dyDescent="0.2">
      <c r="D36"/>
      <c r="E36"/>
    </row>
    <row r="37" spans="1:44" ht="25.5" x14ac:dyDescent="0.35">
      <c r="A37" s="7" t="s">
        <v>33</v>
      </c>
      <c r="D37"/>
      <c r="E37"/>
    </row>
    <row r="38" spans="1:44" s="5" customFormat="1" ht="31.5" customHeight="1" x14ac:dyDescent="0.2">
      <c r="A38" s="8"/>
      <c r="B38" s="117" t="s">
        <v>47</v>
      </c>
      <c r="C38" s="117"/>
      <c r="D38" s="116" t="s">
        <v>83</v>
      </c>
      <c r="E38" s="117"/>
      <c r="F38" s="116" t="s">
        <v>68</v>
      </c>
      <c r="G38" s="117"/>
      <c r="H38" s="116" t="s">
        <v>66</v>
      </c>
      <c r="I38" s="117"/>
      <c r="J38" s="116" t="s">
        <v>61</v>
      </c>
      <c r="K38" s="117"/>
      <c r="L38" s="116" t="s">
        <v>53</v>
      </c>
      <c r="M38" s="117"/>
      <c r="N38" s="116" t="s">
        <v>52</v>
      </c>
      <c r="O38" s="117"/>
      <c r="P38" s="116" t="s">
        <v>50</v>
      </c>
      <c r="Q38" s="117"/>
      <c r="R38" s="116" t="s">
        <v>49</v>
      </c>
      <c r="S38" s="117"/>
      <c r="T38" s="116" t="s">
        <v>45</v>
      </c>
      <c r="U38" s="117"/>
      <c r="V38" s="118"/>
      <c r="W38" s="119"/>
      <c r="X38" s="118"/>
      <c r="Y38" s="119"/>
      <c r="Z38" s="118"/>
      <c r="AA38" s="119"/>
      <c r="AB38" s="118"/>
      <c r="AC38" s="119"/>
      <c r="AD38" s="118"/>
      <c r="AE38" s="119"/>
      <c r="AF38" s="118"/>
      <c r="AG38" s="119"/>
      <c r="AH38" s="118"/>
      <c r="AI38" s="119"/>
      <c r="AJ38" s="118"/>
      <c r="AK38" s="119"/>
      <c r="AL38" s="118"/>
      <c r="AM38" s="119"/>
      <c r="AN38" s="118"/>
      <c r="AO38" s="119"/>
      <c r="AP38" s="118"/>
      <c r="AQ38" s="118"/>
      <c r="AR38"/>
    </row>
    <row r="39" spans="1:44" s="5" customFormat="1" ht="32.25" customHeight="1" x14ac:dyDescent="0.2">
      <c r="B39" s="81" t="s">
        <v>19</v>
      </c>
      <c r="C39" s="73" t="s">
        <v>20</v>
      </c>
      <c r="D39" s="81" t="s">
        <v>19</v>
      </c>
      <c r="E39" s="73" t="s">
        <v>20</v>
      </c>
      <c r="F39" s="81" t="s">
        <v>19</v>
      </c>
      <c r="G39" s="73" t="s">
        <v>20</v>
      </c>
      <c r="H39" s="81" t="s">
        <v>19</v>
      </c>
      <c r="I39" s="73" t="s">
        <v>20</v>
      </c>
      <c r="J39" s="81" t="s">
        <v>19</v>
      </c>
      <c r="K39" s="73" t="s">
        <v>20</v>
      </c>
      <c r="L39" s="81" t="s">
        <v>19</v>
      </c>
      <c r="M39" s="73" t="s">
        <v>20</v>
      </c>
      <c r="N39" s="81" t="s">
        <v>19</v>
      </c>
      <c r="O39" s="73" t="s">
        <v>20</v>
      </c>
      <c r="P39" s="81" t="s">
        <v>19</v>
      </c>
      <c r="Q39" s="73" t="s">
        <v>20</v>
      </c>
      <c r="R39" s="81" t="s">
        <v>19</v>
      </c>
      <c r="S39" s="73" t="s">
        <v>20</v>
      </c>
      <c r="T39" s="81" t="s">
        <v>19</v>
      </c>
      <c r="U39" s="73" t="s">
        <v>20</v>
      </c>
      <c r="V39" s="4"/>
      <c r="W39" s="20"/>
      <c r="X39" s="4"/>
      <c r="Y39" s="20"/>
      <c r="Z39" s="4"/>
      <c r="AA39" s="20"/>
      <c r="AB39" s="4"/>
      <c r="AC39" s="20"/>
      <c r="AD39" s="4"/>
      <c r="AE39" s="20"/>
      <c r="AF39" s="4"/>
      <c r="AG39" s="20"/>
      <c r="AH39" s="4"/>
      <c r="AI39" s="20"/>
      <c r="AJ39" s="4"/>
      <c r="AK39" s="20"/>
      <c r="AL39" s="4"/>
      <c r="AM39" s="20"/>
      <c r="AN39" s="4"/>
      <c r="AO39" s="20"/>
      <c r="AP39" s="4"/>
      <c r="AQ39" s="20"/>
      <c r="AR39"/>
    </row>
    <row r="40" spans="1:44" ht="21" x14ac:dyDescent="0.2">
      <c r="A40" s="9" t="s">
        <v>30</v>
      </c>
      <c r="B40" s="84">
        <f>B12</f>
        <v>31</v>
      </c>
      <c r="C40" s="76">
        <f t="shared" ref="B40:C40" si="15">C12</f>
        <v>77323276227.300003</v>
      </c>
      <c r="D40" s="19">
        <f>D12</f>
        <v>1</v>
      </c>
      <c r="E40" s="76">
        <f>E12</f>
        <v>235000000</v>
      </c>
      <c r="F40" s="19">
        <f>F12</f>
        <v>3</v>
      </c>
      <c r="G40" s="76">
        <f>G12</f>
        <v>1377291328</v>
      </c>
      <c r="H40" s="19">
        <f>H12</f>
        <v>7</v>
      </c>
      <c r="I40" s="76">
        <f>I12</f>
        <v>2697359580.3000002</v>
      </c>
      <c r="J40" s="19">
        <f>J12</f>
        <v>4</v>
      </c>
      <c r="K40" s="76">
        <f>K12</f>
        <v>838705744</v>
      </c>
      <c r="L40" s="19">
        <f>L12</f>
        <v>6</v>
      </c>
      <c r="M40" s="76">
        <f>M12</f>
        <v>62725026468</v>
      </c>
      <c r="N40" s="19">
        <f>N12</f>
        <v>5</v>
      </c>
      <c r="O40" s="76">
        <f>O12</f>
        <v>4095651826</v>
      </c>
      <c r="P40" s="19">
        <f>P12</f>
        <v>1</v>
      </c>
      <c r="Q40" s="76">
        <f>Q12</f>
        <v>110000000</v>
      </c>
      <c r="R40" s="19">
        <f>R12</f>
        <v>3</v>
      </c>
      <c r="S40" s="76">
        <f>S12</f>
        <v>3879271865</v>
      </c>
      <c r="T40" s="19">
        <f>T12</f>
        <v>1</v>
      </c>
      <c r="U40" s="76">
        <f>U12</f>
        <v>1364969416</v>
      </c>
      <c r="V40" s="38"/>
      <c r="W40" s="39"/>
      <c r="X40" s="38"/>
      <c r="Y40" s="39"/>
      <c r="Z40" s="38"/>
      <c r="AA40" s="39"/>
      <c r="AB40" s="38"/>
      <c r="AC40" s="39"/>
      <c r="AD40" s="40"/>
      <c r="AE40" s="40"/>
      <c r="AF40" s="38"/>
      <c r="AG40" s="39"/>
      <c r="AH40" s="41"/>
      <c r="AI40" s="40"/>
      <c r="AJ40" s="42"/>
      <c r="AK40" s="40"/>
      <c r="AL40" s="43"/>
      <c r="AM40" s="44"/>
      <c r="AN40" s="43"/>
      <c r="AO40" s="44"/>
      <c r="AP40" s="43"/>
      <c r="AQ40" s="44"/>
    </row>
    <row r="41" spans="1:44" ht="21" x14ac:dyDescent="0.2">
      <c r="A41" s="9" t="s">
        <v>31</v>
      </c>
      <c r="B41" s="84">
        <f t="shared" ref="B41:C41" si="16">B23</f>
        <v>12</v>
      </c>
      <c r="C41" s="76">
        <f t="shared" si="16"/>
        <v>686557223</v>
      </c>
      <c r="D41" s="19">
        <f>D23</f>
        <v>2</v>
      </c>
      <c r="E41" s="76">
        <f>E23</f>
        <v>61790621</v>
      </c>
      <c r="F41" s="19">
        <f t="shared" ref="F41:U41" si="17">F23</f>
        <v>2</v>
      </c>
      <c r="G41" s="76">
        <f t="shared" si="17"/>
        <v>71799372</v>
      </c>
      <c r="H41" s="19">
        <f t="shared" si="17"/>
        <v>1</v>
      </c>
      <c r="I41" s="76">
        <f t="shared" si="17"/>
        <v>22000000</v>
      </c>
      <c r="J41" s="19">
        <f t="shared" si="17"/>
        <v>1</v>
      </c>
      <c r="K41" s="76">
        <f t="shared" si="17"/>
        <v>32000000</v>
      </c>
      <c r="L41" s="19">
        <f t="shared" si="17"/>
        <v>4</v>
      </c>
      <c r="M41" s="76">
        <f t="shared" si="17"/>
        <v>419385123</v>
      </c>
      <c r="N41" s="19">
        <f t="shared" si="17"/>
        <v>2</v>
      </c>
      <c r="O41" s="76">
        <f t="shared" si="17"/>
        <v>79582107</v>
      </c>
      <c r="P41" s="19">
        <f t="shared" si="17"/>
        <v>0</v>
      </c>
      <c r="Q41" s="76">
        <f t="shared" si="17"/>
        <v>0</v>
      </c>
      <c r="R41" s="19">
        <f t="shared" si="17"/>
        <v>0</v>
      </c>
      <c r="S41" s="76">
        <f t="shared" si="17"/>
        <v>0</v>
      </c>
      <c r="T41" s="19">
        <f t="shared" si="17"/>
        <v>0</v>
      </c>
      <c r="U41" s="76">
        <f t="shared" si="17"/>
        <v>0</v>
      </c>
      <c r="V41" s="38"/>
      <c r="W41" s="39"/>
      <c r="X41" s="38"/>
      <c r="Y41" s="39"/>
      <c r="Z41" s="38"/>
      <c r="AA41" s="39"/>
      <c r="AB41" s="38"/>
      <c r="AC41" s="39"/>
      <c r="AD41" s="40"/>
      <c r="AE41" s="40"/>
      <c r="AF41" s="38"/>
      <c r="AG41" s="39"/>
      <c r="AH41" s="41"/>
      <c r="AI41" s="40"/>
      <c r="AJ41" s="42"/>
      <c r="AK41" s="40"/>
      <c r="AL41" s="43"/>
      <c r="AM41" s="44"/>
      <c r="AN41" s="43"/>
      <c r="AO41" s="44"/>
      <c r="AP41" s="43"/>
      <c r="AQ41" s="44"/>
    </row>
    <row r="42" spans="1:44" ht="21" x14ac:dyDescent="0.2">
      <c r="A42" s="9" t="s">
        <v>32</v>
      </c>
      <c r="B42" s="83">
        <f t="shared" ref="B42:C42" si="18">B34</f>
        <v>43</v>
      </c>
      <c r="C42" s="75">
        <f t="shared" si="18"/>
        <v>78009833450.300003</v>
      </c>
      <c r="D42" s="18">
        <f>D34</f>
        <v>3</v>
      </c>
      <c r="E42" s="75">
        <f>E34</f>
        <v>296790621</v>
      </c>
      <c r="F42" s="18">
        <f>F34</f>
        <v>5</v>
      </c>
      <c r="G42" s="75">
        <f>G34</f>
        <v>1449090700</v>
      </c>
      <c r="H42" s="18">
        <f>H34</f>
        <v>8</v>
      </c>
      <c r="I42" s="75">
        <f>I34</f>
        <v>2719359580.3000002</v>
      </c>
      <c r="J42" s="18">
        <f>J34</f>
        <v>5</v>
      </c>
      <c r="K42" s="75">
        <f>K34</f>
        <v>870705744</v>
      </c>
      <c r="L42" s="18">
        <f>L34</f>
        <v>10</v>
      </c>
      <c r="M42" s="75">
        <f>M34</f>
        <v>63144411591</v>
      </c>
      <c r="N42" s="18">
        <f>N34</f>
        <v>7</v>
      </c>
      <c r="O42" s="75">
        <f>O34</f>
        <v>4175233933</v>
      </c>
      <c r="P42" s="18">
        <f>P34</f>
        <v>1</v>
      </c>
      <c r="Q42" s="75">
        <f>Q34</f>
        <v>110000000</v>
      </c>
      <c r="R42" s="18">
        <f>R34</f>
        <v>3</v>
      </c>
      <c r="S42" s="75">
        <f>S34</f>
        <v>3879271865</v>
      </c>
      <c r="T42" s="18">
        <f>T34</f>
        <v>1</v>
      </c>
      <c r="U42" s="75">
        <f>U34</f>
        <v>1364969416</v>
      </c>
      <c r="V42" s="29"/>
      <c r="W42" s="30"/>
      <c r="X42" s="29"/>
      <c r="Y42" s="30"/>
      <c r="Z42" s="29"/>
      <c r="AA42" s="30"/>
      <c r="AB42" s="32"/>
      <c r="AC42" s="32"/>
      <c r="AD42" s="29"/>
      <c r="AE42" s="30"/>
      <c r="AF42" s="33"/>
      <c r="AG42" s="32"/>
      <c r="AH42" s="34"/>
      <c r="AI42" s="32"/>
      <c r="AJ42" s="35"/>
      <c r="AK42" s="36"/>
      <c r="AL42" s="35"/>
      <c r="AM42" s="36"/>
      <c r="AN42" s="35"/>
      <c r="AO42" s="36"/>
    </row>
    <row r="46" spans="1:44" ht="29.25" x14ac:dyDescent="0.4">
      <c r="A46" s="11" t="s">
        <v>38</v>
      </c>
    </row>
    <row r="47" spans="1:44" ht="29.25" x14ac:dyDescent="0.4">
      <c r="A47" s="11" t="s">
        <v>43</v>
      </c>
      <c r="B47" s="85" t="s">
        <v>65</v>
      </c>
    </row>
    <row r="48" spans="1:44" ht="25.5" x14ac:dyDescent="0.35">
      <c r="A48" s="10"/>
    </row>
    <row r="49" spans="2:7" ht="18.75" x14ac:dyDescent="0.2">
      <c r="B49" s="121" t="s">
        <v>37</v>
      </c>
      <c r="C49" s="121"/>
    </row>
    <row r="50" spans="2:7" s="5" customFormat="1" ht="46.5" customHeight="1" x14ac:dyDescent="0.2">
      <c r="B50" s="86"/>
      <c r="C50" s="72" t="s">
        <v>48</v>
      </c>
      <c r="D50" s="89" t="s">
        <v>82</v>
      </c>
      <c r="E50" s="89" t="s">
        <v>62</v>
      </c>
      <c r="F50" s="89" t="s">
        <v>51</v>
      </c>
      <c r="G50" s="89" t="s">
        <v>46</v>
      </c>
    </row>
    <row r="51" spans="2:7" ht="21" x14ac:dyDescent="0.2">
      <c r="B51" s="87" t="s">
        <v>30</v>
      </c>
      <c r="C51" s="78">
        <f>G51+F51+E51+D51</f>
        <v>77088.276227299997</v>
      </c>
      <c r="D51" s="78">
        <f>(G40+I40)/1000000</f>
        <v>4074.6509083000001</v>
      </c>
      <c r="E51" s="78">
        <f>(K40+M40)/1000000</f>
        <v>63563.732212000003</v>
      </c>
      <c r="F51" s="78">
        <f>(O40+Q40)/1000000</f>
        <v>4205.6518260000003</v>
      </c>
      <c r="G51" s="78">
        <f>(S40+U40)/1000000</f>
        <v>5244.2412809999996</v>
      </c>
    </row>
    <row r="52" spans="2:7" ht="21" x14ac:dyDescent="0.2">
      <c r="B52" s="87" t="s">
        <v>35</v>
      </c>
      <c r="C52" s="78">
        <f>G52+F52+E52+D52</f>
        <v>624.76660199999992</v>
      </c>
      <c r="D52" s="78">
        <f>(G41+I41)/1000000</f>
        <v>93.799372000000005</v>
      </c>
      <c r="E52" s="78">
        <f>(K41+M41)/1000000</f>
        <v>451.38512300000002</v>
      </c>
      <c r="F52" s="78">
        <f>(O41+Q41)/1000000</f>
        <v>79.582106999999993</v>
      </c>
      <c r="G52" s="78">
        <f>(S41+U41)/1000000</f>
        <v>0</v>
      </c>
    </row>
    <row r="53" spans="2:7" ht="21" x14ac:dyDescent="0.2">
      <c r="B53" s="87" t="s">
        <v>32</v>
      </c>
      <c r="C53" s="76">
        <f>+C51+C52+D53</f>
        <v>81881.493109600007</v>
      </c>
      <c r="D53" s="76">
        <f>+D51+D52</f>
        <v>4168.4502803000005</v>
      </c>
      <c r="E53" s="76">
        <f>+E51+E52</f>
        <v>64015.117335000003</v>
      </c>
      <c r="F53" s="76">
        <f>+F51+F52</f>
        <v>4285.2339330000004</v>
      </c>
      <c r="G53" s="76">
        <f>+G51+G52</f>
        <v>5244.2412809999996</v>
      </c>
    </row>
    <row r="54" spans="2:7" x14ac:dyDescent="0.2">
      <c r="D54" s="71"/>
      <c r="E54" s="80"/>
    </row>
    <row r="55" spans="2:7" x14ac:dyDescent="0.2">
      <c r="D55" s="71"/>
      <c r="E55" s="80"/>
    </row>
    <row r="56" spans="2:7" ht="23.25" customHeight="1" x14ac:dyDescent="0.2">
      <c r="C56" s="79" t="s">
        <v>36</v>
      </c>
      <c r="D56" s="71"/>
      <c r="E56" s="80"/>
    </row>
    <row r="57" spans="2:7" s="5" customFormat="1" ht="48" customHeight="1" x14ac:dyDescent="0.2">
      <c r="B57" s="86"/>
      <c r="C57" s="72" t="s">
        <v>48</v>
      </c>
      <c r="D57" s="89" t="s">
        <v>82</v>
      </c>
      <c r="E57" s="89" t="s">
        <v>62</v>
      </c>
      <c r="F57" s="89" t="s">
        <v>51</v>
      </c>
      <c r="G57" s="89" t="s">
        <v>46</v>
      </c>
    </row>
    <row r="58" spans="2:7" ht="21" x14ac:dyDescent="0.2">
      <c r="B58" s="87" t="s">
        <v>30</v>
      </c>
      <c r="C58" s="88">
        <f>G58+F58+E58+D58</f>
        <v>30</v>
      </c>
      <c r="D58" s="88">
        <f>F40+H40</f>
        <v>10</v>
      </c>
      <c r="E58" s="88">
        <f>J40+L40</f>
        <v>10</v>
      </c>
      <c r="F58" s="88">
        <f>N40+P40</f>
        <v>6</v>
      </c>
      <c r="G58" s="88">
        <f>R40+T40</f>
        <v>4</v>
      </c>
    </row>
    <row r="59" spans="2:7" ht="21" x14ac:dyDescent="0.2">
      <c r="B59" s="87" t="s">
        <v>35</v>
      </c>
      <c r="C59" s="88">
        <f>G59+F59+E59+D59</f>
        <v>10</v>
      </c>
      <c r="D59" s="88">
        <f>F41+H41</f>
        <v>3</v>
      </c>
      <c r="E59" s="88">
        <f>J41+L41</f>
        <v>5</v>
      </c>
      <c r="F59" s="88">
        <f t="shared" ref="F59" si="19">N41+P41</f>
        <v>2</v>
      </c>
      <c r="G59" s="88">
        <f t="shared" ref="G59" si="20">R41+T41</f>
        <v>0</v>
      </c>
    </row>
    <row r="60" spans="2:7" ht="21" x14ac:dyDescent="0.2">
      <c r="B60" s="87" t="s">
        <v>32</v>
      </c>
      <c r="C60" s="88">
        <f>G60+F60+E60+D60</f>
        <v>40</v>
      </c>
      <c r="D60" s="88">
        <f>F42+H42</f>
        <v>13</v>
      </c>
      <c r="E60" s="88">
        <f>J42+L42</f>
        <v>15</v>
      </c>
      <c r="F60" s="88">
        <f>N42+P42</f>
        <v>8</v>
      </c>
      <c r="G60" s="88">
        <f>R42+T42</f>
        <v>4</v>
      </c>
    </row>
    <row r="61" spans="2:7" x14ac:dyDescent="0.2">
      <c r="D61" s="71"/>
    </row>
    <row r="85" spans="1:5" s="5" customFormat="1" ht="31.5" customHeight="1" x14ac:dyDescent="0.2">
      <c r="A85" s="13" t="s">
        <v>39</v>
      </c>
      <c r="B85" s="86"/>
      <c r="C85" s="77"/>
      <c r="D85" s="86"/>
      <c r="E85" s="77"/>
    </row>
    <row r="86" spans="1:5" ht="18.75" x14ac:dyDescent="0.25">
      <c r="A86" s="12" t="s">
        <v>40</v>
      </c>
    </row>
  </sheetData>
  <mergeCells count="87">
    <mergeCell ref="F5:G5"/>
    <mergeCell ref="F16:G16"/>
    <mergeCell ref="F27:G27"/>
    <mergeCell ref="F38:G38"/>
    <mergeCell ref="N5:O5"/>
    <mergeCell ref="L5:M5"/>
    <mergeCell ref="H5:I5"/>
    <mergeCell ref="H38:I38"/>
    <mergeCell ref="J5:K5"/>
    <mergeCell ref="J16:K16"/>
    <mergeCell ref="J27:K27"/>
    <mergeCell ref="J38:K38"/>
    <mergeCell ref="R16:S16"/>
    <mergeCell ref="R27:S27"/>
    <mergeCell ref="R38:S38"/>
    <mergeCell ref="B49:C49"/>
    <mergeCell ref="B38:C38"/>
    <mergeCell ref="B27:C27"/>
    <mergeCell ref="P27:Q27"/>
    <mergeCell ref="P38:Q38"/>
    <mergeCell ref="N16:O16"/>
    <mergeCell ref="N27:O27"/>
    <mergeCell ref="N38:O38"/>
    <mergeCell ref="L16:M16"/>
    <mergeCell ref="L27:M27"/>
    <mergeCell ref="L38:M38"/>
    <mergeCell ref="H16:I16"/>
    <mergeCell ref="H27:I27"/>
    <mergeCell ref="A1:C1"/>
    <mergeCell ref="A2:C2"/>
    <mergeCell ref="B5:C5"/>
    <mergeCell ref="B16:C16"/>
    <mergeCell ref="AP5:AQ5"/>
    <mergeCell ref="Z5:AA5"/>
    <mergeCell ref="Z16:AA16"/>
    <mergeCell ref="T5:U5"/>
    <mergeCell ref="V5:W5"/>
    <mergeCell ref="T16:U16"/>
    <mergeCell ref="X5:Y5"/>
    <mergeCell ref="X16:Y16"/>
    <mergeCell ref="V16:W16"/>
    <mergeCell ref="P5:Q5"/>
    <mergeCell ref="P16:Q16"/>
    <mergeCell ref="R5:S5"/>
    <mergeCell ref="AH5:AI5"/>
    <mergeCell ref="AH16:AI16"/>
    <mergeCell ref="AH27:AI27"/>
    <mergeCell ref="AL27:AM27"/>
    <mergeCell ref="AJ27:AK27"/>
    <mergeCell ref="AJ5:AK5"/>
    <mergeCell ref="AN5:AO5"/>
    <mergeCell ref="AP16:AQ16"/>
    <mergeCell ref="AJ38:AK38"/>
    <mergeCell ref="AN27:AO27"/>
    <mergeCell ref="AL5:AM5"/>
    <mergeCell ref="AP38:AQ38"/>
    <mergeCell ref="AP27:AQ27"/>
    <mergeCell ref="AN38:AO38"/>
    <mergeCell ref="AN16:AO16"/>
    <mergeCell ref="AL38:AM38"/>
    <mergeCell ref="AL16:AM16"/>
    <mergeCell ref="AJ16:AK16"/>
    <mergeCell ref="AD38:AE38"/>
    <mergeCell ref="AF5:AG5"/>
    <mergeCell ref="AF16:AG16"/>
    <mergeCell ref="AF27:AG27"/>
    <mergeCell ref="AB5:AC5"/>
    <mergeCell ref="AB16:AC16"/>
    <mergeCell ref="AD5:AE5"/>
    <mergeCell ref="AD16:AE16"/>
    <mergeCell ref="AD27:AE27"/>
    <mergeCell ref="D5:E5"/>
    <mergeCell ref="D16:E16"/>
    <mergeCell ref="D27:E27"/>
    <mergeCell ref="D38:E38"/>
    <mergeCell ref="AH38:AI38"/>
    <mergeCell ref="T27:U27"/>
    <mergeCell ref="Z27:AA27"/>
    <mergeCell ref="Z38:AA38"/>
    <mergeCell ref="T38:U38"/>
    <mergeCell ref="V38:W38"/>
    <mergeCell ref="X27:Y27"/>
    <mergeCell ref="V27:W27"/>
    <mergeCell ref="X38:Y38"/>
    <mergeCell ref="AF38:AG38"/>
    <mergeCell ref="AB27:AC27"/>
    <mergeCell ref="AB38:AC38"/>
  </mergeCells>
  <pageMargins left="0.31496062992125984" right="0.41" top="0.51181102362204722" bottom="0.51181102362204722" header="0.31496062992125984" footer="0.31496062992125984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showGridLines="0" topLeftCell="E1" zoomScale="80" zoomScaleNormal="80" workbookViewId="0">
      <selection activeCell="F1" sqref="F1:G1"/>
    </sheetView>
  </sheetViews>
  <sheetFormatPr defaultColWidth="10.76171875" defaultRowHeight="15" x14ac:dyDescent="0.2"/>
  <cols>
    <col min="2" max="2" width="18.5625" bestFit="1" customWidth="1"/>
    <col min="3" max="3" width="19.37109375" customWidth="1"/>
    <col min="4" max="4" width="14.9296875" customWidth="1"/>
    <col min="5" max="5" width="27.3046875" customWidth="1"/>
    <col min="6" max="6" width="54.8828125" customWidth="1"/>
    <col min="7" max="7" width="34.03125" customWidth="1"/>
    <col min="8" max="8" width="27.44140625" style="64" bestFit="1" customWidth="1"/>
    <col min="9" max="9" width="20.71484375" customWidth="1"/>
    <col min="10" max="10" width="28.515625" customWidth="1"/>
    <col min="11" max="11" width="26.09765625" customWidth="1"/>
    <col min="12" max="12" width="28.515625" customWidth="1"/>
    <col min="13" max="13" width="23.67578125" customWidth="1"/>
  </cols>
  <sheetData>
    <row r="1" spans="1:13" ht="25.5" x14ac:dyDescent="0.35">
      <c r="A1" s="160" t="s">
        <v>10</v>
      </c>
      <c r="B1" s="160"/>
      <c r="C1" s="160"/>
      <c r="D1" s="160"/>
      <c r="F1" s="156" t="s">
        <v>109</v>
      </c>
      <c r="G1" s="156"/>
    </row>
    <row r="2" spans="1:13" ht="25.5" x14ac:dyDescent="0.35">
      <c r="A2" s="15"/>
      <c r="B2" s="15"/>
      <c r="C2" s="15"/>
      <c r="D2" s="15"/>
      <c r="F2" s="16"/>
      <c r="G2" s="16"/>
    </row>
    <row r="3" spans="1:13" ht="21" hidden="1" x14ac:dyDescent="0.2">
      <c r="A3" s="14"/>
      <c r="B3" s="14"/>
      <c r="C3" s="157" t="s">
        <v>42</v>
      </c>
      <c r="D3" s="157"/>
      <c r="E3" s="157"/>
      <c r="F3" s="157"/>
      <c r="G3" s="157"/>
      <c r="H3" s="157"/>
      <c r="I3" s="157"/>
    </row>
    <row r="4" spans="1:13" ht="15.6" hidden="1" customHeight="1" x14ac:dyDescent="0.2"/>
    <row r="5" spans="1:13" hidden="1" x14ac:dyDescent="0.2">
      <c r="A5" s="145" t="s">
        <v>23</v>
      </c>
      <c r="B5" s="126" t="s">
        <v>8</v>
      </c>
      <c r="C5" s="126" t="s">
        <v>0</v>
      </c>
      <c r="D5" s="126" t="s">
        <v>1</v>
      </c>
      <c r="E5" s="126" t="s">
        <v>2</v>
      </c>
      <c r="F5" s="126" t="s">
        <v>3</v>
      </c>
      <c r="G5" s="126" t="s">
        <v>4</v>
      </c>
      <c r="H5" s="152" t="s">
        <v>5</v>
      </c>
      <c r="I5" s="54" t="s">
        <v>6</v>
      </c>
      <c r="J5" s="161" t="s">
        <v>9</v>
      </c>
      <c r="K5" s="162"/>
      <c r="L5" s="163" t="s">
        <v>12</v>
      </c>
      <c r="M5" s="164"/>
    </row>
    <row r="6" spans="1:13" ht="15.75" hidden="1" customHeight="1" x14ac:dyDescent="0.2">
      <c r="A6" s="146"/>
      <c r="B6" s="139"/>
      <c r="C6" s="139"/>
      <c r="D6" s="139"/>
      <c r="E6" s="139"/>
      <c r="F6" s="139"/>
      <c r="G6" s="139"/>
      <c r="H6" s="153"/>
      <c r="I6" s="50" t="s">
        <v>7</v>
      </c>
      <c r="J6" s="2" t="s">
        <v>2</v>
      </c>
      <c r="K6" s="2" t="s">
        <v>11</v>
      </c>
      <c r="L6" s="50" t="s">
        <v>13</v>
      </c>
      <c r="M6" s="50" t="s">
        <v>14</v>
      </c>
    </row>
    <row r="7" spans="1:13" ht="64.150000000000006" hidden="1" customHeight="1" x14ac:dyDescent="0.2">
      <c r="A7" s="154">
        <v>1</v>
      </c>
      <c r="B7" s="136"/>
      <c r="C7" s="133"/>
      <c r="D7" s="133"/>
      <c r="E7" s="133"/>
      <c r="F7" s="133"/>
      <c r="G7" s="138"/>
      <c r="H7" s="137"/>
      <c r="I7" s="94"/>
      <c r="J7" s="126"/>
      <c r="K7" s="165"/>
      <c r="L7" s="166"/>
      <c r="M7" s="124"/>
    </row>
    <row r="8" spans="1:13" ht="15.75" hidden="1" customHeight="1" x14ac:dyDescent="0.2">
      <c r="A8" s="155"/>
      <c r="B8" s="136"/>
      <c r="C8" s="133"/>
      <c r="D8" s="133"/>
      <c r="E8" s="133"/>
      <c r="F8" s="133"/>
      <c r="G8" s="138"/>
      <c r="H8" s="137"/>
      <c r="I8" s="102"/>
      <c r="J8" s="127"/>
      <c r="K8" s="165"/>
      <c r="L8" s="166"/>
      <c r="M8" s="125"/>
    </row>
    <row r="9" spans="1:13" ht="25.5" hidden="1" x14ac:dyDescent="0.35">
      <c r="A9" s="15"/>
      <c r="B9" s="15"/>
      <c r="C9" s="96"/>
      <c r="D9" s="96"/>
      <c r="E9" s="47"/>
      <c r="F9" s="97"/>
      <c r="G9" s="97"/>
      <c r="H9" s="65"/>
      <c r="I9" s="47"/>
    </row>
    <row r="10" spans="1:13" ht="21" x14ac:dyDescent="0.2">
      <c r="A10" s="14"/>
      <c r="B10" s="14"/>
      <c r="C10" s="157" t="s">
        <v>41</v>
      </c>
      <c r="D10" s="157"/>
      <c r="E10" s="157"/>
      <c r="F10" s="157"/>
      <c r="G10" s="157"/>
      <c r="H10" s="157"/>
      <c r="I10" s="157"/>
    </row>
    <row r="11" spans="1:13" ht="15.75" customHeight="1" x14ac:dyDescent="0.2">
      <c r="C11" s="47"/>
      <c r="D11" s="47"/>
      <c r="E11" s="47"/>
      <c r="F11" s="47"/>
      <c r="G11" s="47"/>
      <c r="H11" s="65"/>
      <c r="I11" s="47"/>
    </row>
    <row r="12" spans="1:13" x14ac:dyDescent="0.2">
      <c r="A12" s="145" t="s">
        <v>23</v>
      </c>
      <c r="B12" s="126" t="s">
        <v>8</v>
      </c>
      <c r="C12" s="126" t="s">
        <v>0</v>
      </c>
      <c r="D12" s="126" t="s">
        <v>1</v>
      </c>
      <c r="E12" s="126" t="s">
        <v>2</v>
      </c>
      <c r="F12" s="126" t="s">
        <v>3</v>
      </c>
      <c r="G12" s="126" t="s">
        <v>4</v>
      </c>
      <c r="H12" s="152" t="s">
        <v>5</v>
      </c>
      <c r="I12" s="54" t="s">
        <v>6</v>
      </c>
      <c r="J12" s="161" t="s">
        <v>9</v>
      </c>
      <c r="K12" s="162"/>
      <c r="L12" s="163" t="s">
        <v>12</v>
      </c>
      <c r="M12" s="164"/>
    </row>
    <row r="13" spans="1:13" ht="15.75" customHeight="1" x14ac:dyDescent="0.2">
      <c r="A13" s="146"/>
      <c r="B13" s="139"/>
      <c r="C13" s="139"/>
      <c r="D13" s="139"/>
      <c r="E13" s="139"/>
      <c r="F13" s="139"/>
      <c r="G13" s="139"/>
      <c r="H13" s="153"/>
      <c r="I13" s="50" t="s">
        <v>7</v>
      </c>
      <c r="J13" s="2" t="s">
        <v>2</v>
      </c>
      <c r="K13" s="2" t="s">
        <v>11</v>
      </c>
      <c r="L13" s="50" t="s">
        <v>13</v>
      </c>
      <c r="M13" s="50" t="s">
        <v>14</v>
      </c>
    </row>
    <row r="14" spans="1:13" ht="79.900000000000006" customHeight="1" x14ac:dyDescent="0.2">
      <c r="A14" s="154">
        <v>1</v>
      </c>
      <c r="B14" s="148" t="s">
        <v>84</v>
      </c>
      <c r="C14" s="149" t="s">
        <v>57</v>
      </c>
      <c r="D14" s="149" t="s">
        <v>54</v>
      </c>
      <c r="E14" s="149" t="s">
        <v>69</v>
      </c>
      <c r="F14" s="149" t="s">
        <v>85</v>
      </c>
      <c r="G14" s="147" t="s">
        <v>70</v>
      </c>
      <c r="H14" s="151">
        <v>235000000</v>
      </c>
      <c r="I14" s="112" t="s">
        <v>55</v>
      </c>
      <c r="J14" s="126" t="s">
        <v>72</v>
      </c>
      <c r="K14" s="122" t="s">
        <v>71</v>
      </c>
      <c r="L14" s="124" t="s">
        <v>86</v>
      </c>
      <c r="M14" s="124"/>
    </row>
    <row r="15" spans="1:13" ht="15.75" customHeight="1" x14ac:dyDescent="0.2">
      <c r="A15" s="155"/>
      <c r="B15" s="148"/>
      <c r="C15" s="149"/>
      <c r="D15" s="149"/>
      <c r="E15" s="149"/>
      <c r="F15" s="149"/>
      <c r="G15" s="147"/>
      <c r="H15" s="151"/>
      <c r="I15" s="113">
        <v>45785</v>
      </c>
      <c r="J15" s="127"/>
      <c r="K15" s="123"/>
      <c r="L15" s="125"/>
      <c r="M15" s="125"/>
    </row>
    <row r="16" spans="1:13" ht="15" customHeight="1" x14ac:dyDescent="0.2">
      <c r="A16" s="52"/>
      <c r="B16" s="53"/>
      <c r="C16" s="98"/>
      <c r="D16" s="98"/>
      <c r="E16" s="98"/>
      <c r="F16" s="98"/>
      <c r="G16" s="99"/>
      <c r="H16" s="114"/>
      <c r="I16" s="101"/>
      <c r="J16" s="4"/>
      <c r="K16" s="45"/>
      <c r="L16" s="46"/>
      <c r="M16" s="46"/>
    </row>
    <row r="17" spans="1:13" ht="21" hidden="1" x14ac:dyDescent="0.2">
      <c r="A17" s="14"/>
      <c r="B17" s="14"/>
      <c r="C17" s="150" t="s">
        <v>44</v>
      </c>
      <c r="D17" s="150"/>
      <c r="E17" s="150"/>
      <c r="F17" s="150"/>
      <c r="G17" s="150"/>
      <c r="H17" s="150"/>
      <c r="I17" s="150"/>
    </row>
    <row r="18" spans="1:13" ht="15.75" hidden="1" customHeight="1" x14ac:dyDescent="0.2">
      <c r="H18" s="66"/>
    </row>
    <row r="19" spans="1:13" hidden="1" x14ac:dyDescent="0.2">
      <c r="A19" s="145" t="s">
        <v>23</v>
      </c>
      <c r="B19" s="126" t="s">
        <v>8</v>
      </c>
      <c r="C19" s="126" t="s">
        <v>0</v>
      </c>
      <c r="D19" s="126" t="s">
        <v>1</v>
      </c>
      <c r="E19" s="126" t="s">
        <v>2</v>
      </c>
      <c r="F19" s="126" t="s">
        <v>3</v>
      </c>
      <c r="G19" s="126" t="s">
        <v>4</v>
      </c>
      <c r="H19" s="152" t="s">
        <v>5</v>
      </c>
      <c r="I19" s="54" t="s">
        <v>6</v>
      </c>
      <c r="J19" s="161" t="s">
        <v>9</v>
      </c>
      <c r="K19" s="162"/>
      <c r="L19" s="163" t="s">
        <v>12</v>
      </c>
      <c r="M19" s="164"/>
    </row>
    <row r="20" spans="1:13" ht="15.75" hidden="1" customHeight="1" x14ac:dyDescent="0.2">
      <c r="A20" s="146"/>
      <c r="B20" s="139"/>
      <c r="C20" s="139"/>
      <c r="D20" s="139"/>
      <c r="E20" s="139"/>
      <c r="F20" s="139"/>
      <c r="G20" s="139"/>
      <c r="H20" s="153"/>
      <c r="I20" s="50" t="s">
        <v>7</v>
      </c>
      <c r="J20" s="2" t="s">
        <v>2</v>
      </c>
      <c r="K20" s="2" t="s">
        <v>11</v>
      </c>
      <c r="L20" s="50" t="s">
        <v>13</v>
      </c>
      <c r="M20" s="50" t="s">
        <v>14</v>
      </c>
    </row>
    <row r="21" spans="1:13" ht="96.6" hidden="1" customHeight="1" x14ac:dyDescent="0.2">
      <c r="A21" s="140">
        <v>1</v>
      </c>
      <c r="B21" s="136"/>
      <c r="C21" s="142"/>
      <c r="D21" s="142"/>
      <c r="E21" s="142"/>
      <c r="F21" s="142"/>
      <c r="G21" s="144"/>
      <c r="H21" s="143"/>
      <c r="I21" s="110"/>
      <c r="J21" s="134"/>
      <c r="K21" s="122"/>
      <c r="L21" s="124"/>
      <c r="M21" s="124"/>
    </row>
    <row r="22" spans="1:13" ht="15" hidden="1" customHeight="1" x14ac:dyDescent="0.2">
      <c r="A22" s="141"/>
      <c r="B22" s="136"/>
      <c r="C22" s="142"/>
      <c r="D22" s="142"/>
      <c r="E22" s="142"/>
      <c r="F22" s="142"/>
      <c r="G22" s="144"/>
      <c r="H22" s="143"/>
      <c r="I22" s="111"/>
      <c r="J22" s="168"/>
      <c r="K22" s="123"/>
      <c r="L22" s="125"/>
      <c r="M22" s="125"/>
    </row>
    <row r="23" spans="1:13" ht="15" hidden="1" customHeight="1" x14ac:dyDescent="0.2">
      <c r="A23" s="52"/>
      <c r="B23" s="53"/>
      <c r="C23" s="103"/>
      <c r="D23" s="103"/>
      <c r="E23" s="103"/>
      <c r="F23" s="103"/>
      <c r="G23" s="104"/>
      <c r="H23" s="105"/>
      <c r="I23" s="106"/>
      <c r="J23" s="4"/>
      <c r="K23" s="45"/>
      <c r="L23" s="46"/>
      <c r="M23" s="46"/>
    </row>
    <row r="24" spans="1:13" ht="21" x14ac:dyDescent="0.2">
      <c r="A24" s="3"/>
      <c r="B24" s="157" t="s">
        <v>17</v>
      </c>
      <c r="C24" s="157"/>
      <c r="D24" s="157"/>
      <c r="E24" s="157"/>
      <c r="F24" s="157"/>
      <c r="G24" s="157"/>
      <c r="H24" s="157"/>
      <c r="I24" s="157"/>
    </row>
    <row r="25" spans="1:13" x14ac:dyDescent="0.2">
      <c r="A25" s="3"/>
      <c r="B25" s="95"/>
      <c r="C25" s="107"/>
      <c r="D25" s="107"/>
      <c r="E25" s="107"/>
      <c r="F25" s="107"/>
      <c r="G25" s="107"/>
      <c r="H25" s="108"/>
      <c r="I25" s="107"/>
    </row>
    <row r="26" spans="1:13" x14ac:dyDescent="0.2">
      <c r="A26" s="170" t="s">
        <v>23</v>
      </c>
      <c r="B26" s="126" t="s">
        <v>8</v>
      </c>
      <c r="C26" s="134" t="s">
        <v>0</v>
      </c>
      <c r="D26" s="134" t="s">
        <v>1</v>
      </c>
      <c r="E26" s="134" t="s">
        <v>2</v>
      </c>
      <c r="F26" s="134" t="s">
        <v>3</v>
      </c>
      <c r="G26" s="134" t="s">
        <v>4</v>
      </c>
      <c r="H26" s="158" t="s">
        <v>5</v>
      </c>
      <c r="I26" s="48" t="s">
        <v>6</v>
      </c>
      <c r="J26" s="169" t="s">
        <v>9</v>
      </c>
      <c r="K26" s="169"/>
      <c r="L26" s="132" t="s">
        <v>12</v>
      </c>
      <c r="M26" s="132"/>
    </row>
    <row r="27" spans="1:13" x14ac:dyDescent="0.2">
      <c r="A27" s="171"/>
      <c r="B27" s="139"/>
      <c r="C27" s="135"/>
      <c r="D27" s="135"/>
      <c r="E27" s="135"/>
      <c r="F27" s="135"/>
      <c r="G27" s="135"/>
      <c r="H27" s="159"/>
      <c r="I27" s="51" t="s">
        <v>7</v>
      </c>
      <c r="J27" s="1" t="s">
        <v>2</v>
      </c>
      <c r="K27" s="1" t="s">
        <v>11</v>
      </c>
      <c r="L27" s="54" t="s">
        <v>13</v>
      </c>
      <c r="M27" s="54" t="s">
        <v>14</v>
      </c>
    </row>
    <row r="28" spans="1:13" ht="67.900000000000006" customHeight="1" x14ac:dyDescent="0.2">
      <c r="A28" s="154">
        <v>1</v>
      </c>
      <c r="B28" s="136" t="s">
        <v>92</v>
      </c>
      <c r="C28" s="133" t="s">
        <v>67</v>
      </c>
      <c r="D28" s="133" t="s">
        <v>56</v>
      </c>
      <c r="E28" s="133" t="s">
        <v>93</v>
      </c>
      <c r="F28" s="133" t="s">
        <v>94</v>
      </c>
      <c r="G28" s="138" t="s">
        <v>104</v>
      </c>
      <c r="H28" s="137">
        <v>326715243</v>
      </c>
      <c r="I28" s="94" t="s">
        <v>64</v>
      </c>
      <c r="J28" s="172" t="s">
        <v>106</v>
      </c>
      <c r="K28" s="122" t="s">
        <v>105</v>
      </c>
      <c r="L28" s="124"/>
      <c r="M28" s="124"/>
    </row>
    <row r="29" spans="1:13" x14ac:dyDescent="0.2">
      <c r="A29" s="155"/>
      <c r="B29" s="136"/>
      <c r="C29" s="133"/>
      <c r="D29" s="133"/>
      <c r="E29" s="133"/>
      <c r="F29" s="133"/>
      <c r="G29" s="138"/>
      <c r="H29" s="137"/>
      <c r="I29" s="102">
        <v>45783</v>
      </c>
      <c r="J29" s="173"/>
      <c r="K29" s="123"/>
      <c r="L29" s="125"/>
      <c r="M29" s="125"/>
    </row>
    <row r="30" spans="1:13" x14ac:dyDescent="0.2">
      <c r="A30" s="52"/>
      <c r="B30" s="53"/>
      <c r="C30" s="98"/>
      <c r="D30" s="98"/>
      <c r="E30" s="98"/>
      <c r="F30" s="98"/>
      <c r="G30" s="99"/>
      <c r="H30" s="100"/>
      <c r="I30" s="101"/>
      <c r="J30" s="4"/>
      <c r="K30" s="45"/>
      <c r="L30" s="46"/>
      <c r="M30" s="46"/>
    </row>
    <row r="31" spans="1:13" s="49" customFormat="1" ht="21" hidden="1" x14ac:dyDescent="0.3">
      <c r="B31" s="167" t="s">
        <v>18</v>
      </c>
      <c r="C31" s="167"/>
      <c r="D31" s="167"/>
      <c r="E31" s="167"/>
      <c r="F31" s="167"/>
      <c r="G31" s="167"/>
      <c r="H31" s="167"/>
      <c r="I31" s="167"/>
    </row>
    <row r="32" spans="1:13" ht="19.149999999999999" hidden="1" customHeight="1" x14ac:dyDescent="0.2">
      <c r="A32" s="3"/>
    </row>
    <row r="33" spans="1:13" hidden="1" x14ac:dyDescent="0.2">
      <c r="A33" s="170" t="s">
        <v>23</v>
      </c>
      <c r="B33" s="126" t="s">
        <v>8</v>
      </c>
      <c r="C33" s="134" t="s">
        <v>0</v>
      </c>
      <c r="D33" s="134" t="s">
        <v>1</v>
      </c>
      <c r="E33" s="134" t="s">
        <v>2</v>
      </c>
      <c r="F33" s="134" t="s">
        <v>3</v>
      </c>
      <c r="G33" s="134" t="s">
        <v>4</v>
      </c>
      <c r="H33" s="158" t="s">
        <v>5</v>
      </c>
      <c r="I33" s="48" t="s">
        <v>6</v>
      </c>
      <c r="J33" s="161" t="s">
        <v>9</v>
      </c>
      <c r="K33" s="162"/>
      <c r="L33" s="163" t="s">
        <v>12</v>
      </c>
      <c r="M33" s="164"/>
    </row>
    <row r="34" spans="1:13" hidden="1" x14ac:dyDescent="0.2">
      <c r="A34" s="171"/>
      <c r="B34" s="139"/>
      <c r="C34" s="135"/>
      <c r="D34" s="135"/>
      <c r="E34" s="135"/>
      <c r="F34" s="135"/>
      <c r="G34" s="135"/>
      <c r="H34" s="159"/>
      <c r="I34" s="51" t="s">
        <v>7</v>
      </c>
      <c r="J34" s="2" t="s">
        <v>2</v>
      </c>
      <c r="K34" s="1" t="s">
        <v>11</v>
      </c>
      <c r="L34" s="50" t="s">
        <v>13</v>
      </c>
      <c r="M34" s="50" t="s">
        <v>14</v>
      </c>
    </row>
    <row r="35" spans="1:13" ht="96" hidden="1" customHeight="1" x14ac:dyDescent="0.2">
      <c r="A35" s="126">
        <v>1</v>
      </c>
      <c r="B35" s="128"/>
      <c r="C35" s="124"/>
      <c r="D35" s="124"/>
      <c r="E35" s="124"/>
      <c r="F35" s="124"/>
      <c r="G35" s="126"/>
      <c r="H35" s="130"/>
      <c r="I35" s="54"/>
      <c r="J35" s="132"/>
      <c r="K35" s="122"/>
      <c r="L35" s="124"/>
      <c r="M35" s="124"/>
    </row>
    <row r="36" spans="1:13" hidden="1" x14ac:dyDescent="0.2">
      <c r="A36" s="127"/>
      <c r="B36" s="129"/>
      <c r="C36" s="125"/>
      <c r="D36" s="125"/>
      <c r="E36" s="125"/>
      <c r="F36" s="125"/>
      <c r="G36" s="127"/>
      <c r="H36" s="131"/>
      <c r="I36" s="109"/>
      <c r="J36" s="132"/>
      <c r="K36" s="123"/>
      <c r="L36" s="125"/>
      <c r="M36" s="125"/>
    </row>
    <row r="37" spans="1:13" ht="78" hidden="1" customHeight="1" x14ac:dyDescent="0.2">
      <c r="A37" s="126">
        <v>2</v>
      </c>
      <c r="B37" s="128"/>
      <c r="C37" s="124"/>
      <c r="D37" s="124"/>
      <c r="E37" s="124"/>
      <c r="F37" s="124"/>
      <c r="G37" s="126"/>
      <c r="H37" s="130"/>
      <c r="I37" s="54"/>
      <c r="J37" s="132"/>
      <c r="K37" s="122"/>
      <c r="L37" s="124"/>
      <c r="M37" s="124"/>
    </row>
    <row r="38" spans="1:13" hidden="1" x14ac:dyDescent="0.2">
      <c r="A38" s="127"/>
      <c r="B38" s="129"/>
      <c r="C38" s="125"/>
      <c r="D38" s="125"/>
      <c r="E38" s="125"/>
      <c r="F38" s="125"/>
      <c r="G38" s="127"/>
      <c r="H38" s="131"/>
      <c r="I38" s="109"/>
      <c r="J38" s="132"/>
      <c r="K38" s="123"/>
      <c r="L38" s="125"/>
      <c r="M38" s="125"/>
    </row>
  </sheetData>
  <mergeCells count="129">
    <mergeCell ref="J28:J29"/>
    <mergeCell ref="K28:K29"/>
    <mergeCell ref="L28:L29"/>
    <mergeCell ref="A35:A36"/>
    <mergeCell ref="A28:A29"/>
    <mergeCell ref="J35:J36"/>
    <mergeCell ref="K35:K36"/>
    <mergeCell ref="L35:L36"/>
    <mergeCell ref="M35:M36"/>
    <mergeCell ref="A33:A34"/>
    <mergeCell ref="B33:B34"/>
    <mergeCell ref="C33:C34"/>
    <mergeCell ref="D33:D34"/>
    <mergeCell ref="E33:E34"/>
    <mergeCell ref="F33:F34"/>
    <mergeCell ref="G33:G34"/>
    <mergeCell ref="H33:H34"/>
    <mergeCell ref="J33:K33"/>
    <mergeCell ref="L33:M33"/>
    <mergeCell ref="A12:A13"/>
    <mergeCell ref="F12:F13"/>
    <mergeCell ref="J19:K19"/>
    <mergeCell ref="L19:M19"/>
    <mergeCell ref="J14:J15"/>
    <mergeCell ref="D35:D36"/>
    <mergeCell ref="E35:E36"/>
    <mergeCell ref="F35:F36"/>
    <mergeCell ref="B31:I31"/>
    <mergeCell ref="M21:M22"/>
    <mergeCell ref="J21:J22"/>
    <mergeCell ref="K21:K22"/>
    <mergeCell ref="L21:L22"/>
    <mergeCell ref="K14:K15"/>
    <mergeCell ref="L14:L15"/>
    <mergeCell ref="M14:M15"/>
    <mergeCell ref="L26:M26"/>
    <mergeCell ref="J26:K26"/>
    <mergeCell ref="B35:B36"/>
    <mergeCell ref="C35:C36"/>
    <mergeCell ref="M28:M29"/>
    <mergeCell ref="A26:A27"/>
    <mergeCell ref="G35:G36"/>
    <mergeCell ref="H35:H36"/>
    <mergeCell ref="D7:D8"/>
    <mergeCell ref="E7:E8"/>
    <mergeCell ref="J5:K5"/>
    <mergeCell ref="L5:M5"/>
    <mergeCell ref="J12:K12"/>
    <mergeCell ref="L12:M12"/>
    <mergeCell ref="K7:K8"/>
    <mergeCell ref="L7:L8"/>
    <mergeCell ref="M7:M8"/>
    <mergeCell ref="F7:F8"/>
    <mergeCell ref="G7:G8"/>
    <mergeCell ref="C10:I10"/>
    <mergeCell ref="H7:H8"/>
    <mergeCell ref="J7:J8"/>
    <mergeCell ref="A14:A15"/>
    <mergeCell ref="F14:F15"/>
    <mergeCell ref="F1:G1"/>
    <mergeCell ref="C3:I3"/>
    <mergeCell ref="H26:H27"/>
    <mergeCell ref="A5:A6"/>
    <mergeCell ref="B5:B6"/>
    <mergeCell ref="C5:C6"/>
    <mergeCell ref="D5:D6"/>
    <mergeCell ref="E5:E6"/>
    <mergeCell ref="F5:F6"/>
    <mergeCell ref="G5:G6"/>
    <mergeCell ref="H5:H6"/>
    <mergeCell ref="A1:D1"/>
    <mergeCell ref="G12:G13"/>
    <mergeCell ref="H12:H13"/>
    <mergeCell ref="B24:I24"/>
    <mergeCell ref="C12:C13"/>
    <mergeCell ref="D12:D13"/>
    <mergeCell ref="E12:E13"/>
    <mergeCell ref="B12:B13"/>
    <mergeCell ref="A7:A8"/>
    <mergeCell ref="B7:B8"/>
    <mergeCell ref="C7:C8"/>
    <mergeCell ref="G14:G15"/>
    <mergeCell ref="C19:C20"/>
    <mergeCell ref="D19:D20"/>
    <mergeCell ref="B14:B15"/>
    <mergeCell ref="C14:C15"/>
    <mergeCell ref="D14:D15"/>
    <mergeCell ref="E19:E20"/>
    <mergeCell ref="F19:F20"/>
    <mergeCell ref="G19:G20"/>
    <mergeCell ref="C17:I17"/>
    <mergeCell ref="E14:E15"/>
    <mergeCell ref="H14:H15"/>
    <mergeCell ref="H19:H20"/>
    <mergeCell ref="A21:A22"/>
    <mergeCell ref="B21:B22"/>
    <mergeCell ref="C21:C22"/>
    <mergeCell ref="H21:H22"/>
    <mergeCell ref="D21:D22"/>
    <mergeCell ref="E21:E22"/>
    <mergeCell ref="F21:F22"/>
    <mergeCell ref="G21:G22"/>
    <mergeCell ref="A19:A20"/>
    <mergeCell ref="B19:B20"/>
    <mergeCell ref="C28:C29"/>
    <mergeCell ref="F26:F27"/>
    <mergeCell ref="D26:D27"/>
    <mergeCell ref="B28:B29"/>
    <mergeCell ref="D28:D29"/>
    <mergeCell ref="H28:H29"/>
    <mergeCell ref="E28:E29"/>
    <mergeCell ref="F28:F29"/>
    <mergeCell ref="G28:G29"/>
    <mergeCell ref="B26:B27"/>
    <mergeCell ref="C26:C27"/>
    <mergeCell ref="E26:E27"/>
    <mergeCell ref="G26:G27"/>
    <mergeCell ref="K37:K38"/>
    <mergeCell ref="L37:L38"/>
    <mergeCell ref="M37:M38"/>
    <mergeCell ref="A37:A38"/>
    <mergeCell ref="B37:B38"/>
    <mergeCell ref="C37:C38"/>
    <mergeCell ref="D37:D38"/>
    <mergeCell ref="E37:E38"/>
    <mergeCell ref="F37:F38"/>
    <mergeCell ref="G37:G38"/>
    <mergeCell ref="H37:H38"/>
    <mergeCell ref="J37:J38"/>
  </mergeCells>
  <phoneticPr fontId="15" type="noConversion"/>
  <hyperlinks>
    <hyperlink ref="B14" r:id="rId1" display="javascript: consultaProceso('25-12-14407472')" xr:uid="{24AD8D85-B7FC-4549-8468-40A31283A115}"/>
    <hyperlink ref="B14:B15" r:id="rId2" display="UM-001-2025" xr:uid="{E557060C-A516-4C93-B9B2-1674A32166E4}"/>
    <hyperlink ref="B28" r:id="rId3" display="javascript: consultaProceso('25-11-14403641')" xr:uid="{AEF89E3A-7606-41FD-8929-A846AB7CFE21}"/>
    <hyperlink ref="B28:B29" r:id="rId4" display="CSA-006-2025" xr:uid="{03BB3F83-3EB9-41B2-ABDC-FC3319180E03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showGridLines="0" tabSelected="1" topLeftCell="E1" zoomScale="85" zoomScaleNormal="85" workbookViewId="0">
      <selection activeCell="F1" sqref="F1:G1"/>
    </sheetView>
  </sheetViews>
  <sheetFormatPr defaultColWidth="10.76171875" defaultRowHeight="15" x14ac:dyDescent="0.2"/>
  <cols>
    <col min="2" max="2" width="18.5625" customWidth="1"/>
    <col min="3" max="3" width="18.4296875" customWidth="1"/>
    <col min="4" max="4" width="13.71875" customWidth="1"/>
    <col min="5" max="5" width="25.69140625" customWidth="1"/>
    <col min="6" max="6" width="54.61328125" customWidth="1"/>
    <col min="7" max="7" width="27.171875" customWidth="1"/>
    <col min="8" max="8" width="20.3125" style="66" customWidth="1"/>
    <col min="9" max="9" width="15.33203125" customWidth="1"/>
    <col min="10" max="10" width="27.44140625" customWidth="1"/>
    <col min="11" max="11" width="26.09765625" customWidth="1"/>
    <col min="12" max="12" width="25.9609375" customWidth="1"/>
    <col min="13" max="13" width="22.46484375" customWidth="1"/>
  </cols>
  <sheetData>
    <row r="1" spans="1:13" ht="25.5" x14ac:dyDescent="0.35">
      <c r="A1" s="160" t="s">
        <v>15</v>
      </c>
      <c r="B1" s="160"/>
      <c r="C1" s="160"/>
      <c r="D1" s="160"/>
      <c r="F1" s="156" t="s">
        <v>109</v>
      </c>
      <c r="G1" s="156"/>
    </row>
    <row r="2" spans="1:13" ht="15.6" customHeight="1" x14ac:dyDescent="0.2">
      <c r="A2" s="52"/>
      <c r="B2" s="55"/>
      <c r="C2" s="56"/>
      <c r="D2" s="56"/>
      <c r="E2" s="56"/>
      <c r="F2" s="56"/>
      <c r="G2" s="57"/>
      <c r="H2" s="67"/>
      <c r="I2" s="58"/>
      <c r="J2" s="4"/>
      <c r="K2" s="45"/>
      <c r="L2" s="46"/>
      <c r="M2" s="46"/>
    </row>
    <row r="3" spans="1:13" ht="21" hidden="1" x14ac:dyDescent="0.2">
      <c r="A3" s="14"/>
      <c r="B3" s="14"/>
      <c r="C3" s="157" t="s">
        <v>42</v>
      </c>
      <c r="D3" s="157"/>
      <c r="E3" s="157"/>
      <c r="F3" s="157"/>
      <c r="G3" s="157"/>
      <c r="H3" s="157"/>
      <c r="I3" s="157"/>
    </row>
    <row r="4" spans="1:13" ht="15.75" hidden="1" customHeight="1" x14ac:dyDescent="0.2"/>
    <row r="5" spans="1:13" hidden="1" x14ac:dyDescent="0.2">
      <c r="A5" s="145" t="s">
        <v>23</v>
      </c>
      <c r="B5" s="126" t="s">
        <v>8</v>
      </c>
      <c r="C5" s="126" t="s">
        <v>0</v>
      </c>
      <c r="D5" s="126" t="s">
        <v>1</v>
      </c>
      <c r="E5" s="126" t="s">
        <v>2</v>
      </c>
      <c r="F5" s="126" t="s">
        <v>3</v>
      </c>
      <c r="G5" s="126" t="s">
        <v>4</v>
      </c>
      <c r="H5" s="176" t="s">
        <v>5</v>
      </c>
      <c r="I5" s="54" t="s">
        <v>6</v>
      </c>
      <c r="J5" s="161" t="s">
        <v>9</v>
      </c>
      <c r="K5" s="162"/>
      <c r="L5" s="163" t="s">
        <v>12</v>
      </c>
      <c r="M5" s="164"/>
    </row>
    <row r="6" spans="1:13" ht="15.75" hidden="1" customHeight="1" x14ac:dyDescent="0.2">
      <c r="A6" s="146"/>
      <c r="B6" s="139"/>
      <c r="C6" s="139"/>
      <c r="D6" s="139"/>
      <c r="E6" s="139"/>
      <c r="F6" s="139"/>
      <c r="G6" s="139"/>
      <c r="H6" s="177"/>
      <c r="I6" s="50" t="s">
        <v>7</v>
      </c>
      <c r="J6" s="2" t="s">
        <v>2</v>
      </c>
      <c r="K6" s="2" t="s">
        <v>11</v>
      </c>
      <c r="L6" s="50" t="s">
        <v>13</v>
      </c>
      <c r="M6" s="50" t="s">
        <v>14</v>
      </c>
    </row>
    <row r="7" spans="1:13" ht="66.599999999999994" hidden="1" customHeight="1" x14ac:dyDescent="0.2">
      <c r="A7" s="154">
        <v>1</v>
      </c>
      <c r="B7" s="148"/>
      <c r="C7" s="175"/>
      <c r="D7" s="175"/>
      <c r="E7" s="175"/>
      <c r="F7" s="175"/>
      <c r="G7" s="178"/>
      <c r="H7" s="174"/>
      <c r="I7" s="48"/>
      <c r="J7" s="126"/>
      <c r="K7" s="122"/>
      <c r="L7" s="124"/>
      <c r="M7" s="124"/>
    </row>
    <row r="8" spans="1:13" ht="15.75" hidden="1" customHeight="1" x14ac:dyDescent="0.2">
      <c r="A8" s="155"/>
      <c r="B8" s="148"/>
      <c r="C8" s="175"/>
      <c r="D8" s="175"/>
      <c r="E8" s="175"/>
      <c r="F8" s="175"/>
      <c r="G8" s="178"/>
      <c r="H8" s="174"/>
      <c r="I8" s="60"/>
      <c r="J8" s="127"/>
      <c r="K8" s="123"/>
      <c r="L8" s="125"/>
      <c r="M8" s="125"/>
    </row>
    <row r="9" spans="1:13" ht="15.75" hidden="1" customHeight="1" x14ac:dyDescent="0.2">
      <c r="A9" s="52"/>
      <c r="B9" s="55"/>
      <c r="C9" s="46"/>
      <c r="D9" s="46"/>
      <c r="E9" s="46"/>
      <c r="F9" s="46"/>
      <c r="G9" s="4"/>
      <c r="H9" s="68"/>
      <c r="I9" s="59"/>
      <c r="J9" s="4"/>
      <c r="K9" s="45"/>
      <c r="L9" s="46"/>
      <c r="M9" s="46"/>
    </row>
    <row r="10" spans="1:13" ht="21" x14ac:dyDescent="0.2">
      <c r="A10" s="14"/>
      <c r="B10" s="14"/>
      <c r="C10" s="157" t="s">
        <v>41</v>
      </c>
      <c r="D10" s="157"/>
      <c r="E10" s="157"/>
      <c r="F10" s="157"/>
      <c r="G10" s="157"/>
      <c r="H10" s="157"/>
      <c r="I10" s="157"/>
    </row>
    <row r="11" spans="1:13" ht="15.75" customHeight="1" x14ac:dyDescent="0.2"/>
    <row r="12" spans="1:13" x14ac:dyDescent="0.2">
      <c r="A12" s="145" t="s">
        <v>23</v>
      </c>
      <c r="B12" s="126" t="s">
        <v>8</v>
      </c>
      <c r="C12" s="126" t="s">
        <v>0</v>
      </c>
      <c r="D12" s="126" t="s">
        <v>1</v>
      </c>
      <c r="E12" s="126" t="s">
        <v>2</v>
      </c>
      <c r="F12" s="126" t="s">
        <v>3</v>
      </c>
      <c r="G12" s="126" t="s">
        <v>4</v>
      </c>
      <c r="H12" s="176" t="s">
        <v>5</v>
      </c>
      <c r="I12" s="54" t="s">
        <v>6</v>
      </c>
      <c r="J12" s="161" t="s">
        <v>9</v>
      </c>
      <c r="K12" s="162"/>
      <c r="L12" s="163" t="s">
        <v>12</v>
      </c>
      <c r="M12" s="164"/>
    </row>
    <row r="13" spans="1:13" ht="15.75" customHeight="1" x14ac:dyDescent="0.2">
      <c r="A13" s="146"/>
      <c r="B13" s="139"/>
      <c r="C13" s="139"/>
      <c r="D13" s="139"/>
      <c r="E13" s="139"/>
      <c r="F13" s="139"/>
      <c r="G13" s="139"/>
      <c r="H13" s="177"/>
      <c r="I13" s="50" t="s">
        <v>7</v>
      </c>
      <c r="J13" s="2" t="s">
        <v>2</v>
      </c>
      <c r="K13" s="2" t="s">
        <v>11</v>
      </c>
      <c r="L13" s="50" t="s">
        <v>13</v>
      </c>
      <c r="M13" s="50" t="s">
        <v>14</v>
      </c>
    </row>
    <row r="14" spans="1:13" ht="76.150000000000006" customHeight="1" x14ac:dyDescent="0.2">
      <c r="A14" s="132">
        <v>1</v>
      </c>
      <c r="B14" s="136" t="s">
        <v>87</v>
      </c>
      <c r="C14" s="133" t="s">
        <v>88</v>
      </c>
      <c r="D14" s="133" t="s">
        <v>56</v>
      </c>
      <c r="E14" s="133" t="s">
        <v>59</v>
      </c>
      <c r="F14" s="133" t="s">
        <v>89</v>
      </c>
      <c r="G14" s="138" t="s">
        <v>78</v>
      </c>
      <c r="H14" s="137">
        <v>199600000</v>
      </c>
      <c r="I14" s="94" t="s">
        <v>90</v>
      </c>
      <c r="J14" s="134" t="s">
        <v>63</v>
      </c>
      <c r="K14" s="122" t="s">
        <v>91</v>
      </c>
      <c r="L14" s="124"/>
      <c r="M14" s="124"/>
    </row>
    <row r="15" spans="1:13" ht="15" customHeight="1" x14ac:dyDescent="0.2">
      <c r="A15" s="132"/>
      <c r="B15" s="136"/>
      <c r="C15" s="133"/>
      <c r="D15" s="133"/>
      <c r="E15" s="133"/>
      <c r="F15" s="133"/>
      <c r="G15" s="138"/>
      <c r="H15" s="137"/>
      <c r="I15" s="102">
        <v>45789</v>
      </c>
      <c r="J15" s="168"/>
      <c r="K15" s="123"/>
      <c r="L15" s="125"/>
      <c r="M15" s="125"/>
    </row>
    <row r="16" spans="1:13" ht="13.9" hidden="1" customHeight="1" x14ac:dyDescent="0.2">
      <c r="A16" s="52"/>
      <c r="B16" s="55"/>
      <c r="C16" s="61"/>
      <c r="D16" s="61"/>
      <c r="E16" s="61"/>
      <c r="F16" s="61"/>
      <c r="G16" s="62"/>
      <c r="H16" s="69"/>
      <c r="I16" s="63"/>
      <c r="J16" s="4"/>
      <c r="K16" s="45"/>
      <c r="L16" s="46"/>
      <c r="M16" s="46"/>
    </row>
    <row r="17" spans="1:13" ht="17.649999999999999" hidden="1" customHeight="1" x14ac:dyDescent="0.2">
      <c r="B17" s="150" t="s">
        <v>44</v>
      </c>
      <c r="C17" s="150"/>
      <c r="D17" s="150"/>
      <c r="E17" s="150"/>
      <c r="F17" s="150"/>
      <c r="G17" s="150"/>
      <c r="H17" s="150"/>
      <c r="I17" s="14"/>
    </row>
    <row r="18" spans="1:13" ht="17.649999999999999" hidden="1" customHeight="1" x14ac:dyDescent="0.2">
      <c r="B18" s="14"/>
      <c r="C18" s="14"/>
      <c r="D18" s="14"/>
      <c r="E18" s="14"/>
      <c r="F18" s="14"/>
      <c r="G18" s="14"/>
      <c r="H18" s="70"/>
      <c r="I18" s="14"/>
    </row>
    <row r="19" spans="1:13" hidden="1" x14ac:dyDescent="0.2">
      <c r="A19" s="145" t="s">
        <v>23</v>
      </c>
      <c r="B19" s="126" t="s">
        <v>8</v>
      </c>
      <c r="C19" s="126" t="s">
        <v>0</v>
      </c>
      <c r="D19" s="126" t="s">
        <v>1</v>
      </c>
      <c r="E19" s="126" t="s">
        <v>2</v>
      </c>
      <c r="F19" s="126" t="s">
        <v>3</v>
      </c>
      <c r="G19" s="126" t="s">
        <v>4</v>
      </c>
      <c r="H19" s="176" t="s">
        <v>5</v>
      </c>
      <c r="I19" s="54" t="s">
        <v>6</v>
      </c>
      <c r="J19" s="161" t="s">
        <v>9</v>
      </c>
      <c r="K19" s="162"/>
      <c r="L19" s="163" t="s">
        <v>12</v>
      </c>
      <c r="M19" s="164"/>
    </row>
    <row r="20" spans="1:13" ht="15.75" hidden="1" customHeight="1" x14ac:dyDescent="0.2">
      <c r="A20" s="146"/>
      <c r="B20" s="139"/>
      <c r="C20" s="139"/>
      <c r="D20" s="139"/>
      <c r="E20" s="139"/>
      <c r="F20" s="139"/>
      <c r="G20" s="139"/>
      <c r="H20" s="177"/>
      <c r="I20" s="50" t="s">
        <v>7</v>
      </c>
      <c r="J20" s="2" t="s">
        <v>2</v>
      </c>
      <c r="K20" s="2" t="s">
        <v>11</v>
      </c>
      <c r="L20" s="50" t="s">
        <v>13</v>
      </c>
      <c r="M20" s="50" t="s">
        <v>14</v>
      </c>
    </row>
    <row r="21" spans="1:13" ht="66.599999999999994" hidden="1" customHeight="1" x14ac:dyDescent="0.2">
      <c r="A21" s="132">
        <v>1</v>
      </c>
      <c r="B21" s="148"/>
      <c r="C21" s="175"/>
      <c r="D21" s="175"/>
      <c r="E21" s="175"/>
      <c r="F21" s="175"/>
      <c r="G21" s="178"/>
      <c r="H21" s="174"/>
      <c r="I21" s="48"/>
      <c r="J21" s="132"/>
      <c r="K21" s="122"/>
      <c r="L21" s="124"/>
      <c r="M21" s="124"/>
    </row>
    <row r="22" spans="1:13" hidden="1" x14ac:dyDescent="0.2">
      <c r="A22" s="132"/>
      <c r="B22" s="148"/>
      <c r="C22" s="175"/>
      <c r="D22" s="175"/>
      <c r="E22" s="175"/>
      <c r="F22" s="175"/>
      <c r="G22" s="178"/>
      <c r="H22" s="174"/>
      <c r="I22" s="60"/>
      <c r="J22" s="132"/>
      <c r="K22" s="123"/>
      <c r="L22" s="125"/>
      <c r="M22" s="125"/>
    </row>
    <row r="23" spans="1:13" x14ac:dyDescent="0.2">
      <c r="A23" s="4"/>
      <c r="B23" s="55"/>
      <c r="C23" s="90"/>
      <c r="D23" s="90"/>
      <c r="E23" s="90"/>
      <c r="F23" s="90"/>
      <c r="G23" s="91"/>
      <c r="H23" s="92"/>
      <c r="I23" s="93"/>
      <c r="J23" s="4"/>
      <c r="K23" s="45"/>
      <c r="L23" s="46"/>
      <c r="M23" s="46"/>
    </row>
    <row r="24" spans="1:13" ht="21" x14ac:dyDescent="0.2">
      <c r="A24" s="14"/>
      <c r="B24" s="14"/>
      <c r="C24" s="157" t="s">
        <v>17</v>
      </c>
      <c r="D24" s="157"/>
      <c r="E24" s="157"/>
      <c r="F24" s="157"/>
      <c r="G24" s="157"/>
      <c r="H24" s="157"/>
      <c r="I24" s="157"/>
      <c r="J24" s="157"/>
    </row>
    <row r="25" spans="1:13" ht="15.6" customHeight="1" x14ac:dyDescent="0.2"/>
    <row r="26" spans="1:13" x14ac:dyDescent="0.2">
      <c r="A26" s="145" t="s">
        <v>23</v>
      </c>
      <c r="B26" s="126" t="s">
        <v>8</v>
      </c>
      <c r="C26" s="126" t="s">
        <v>0</v>
      </c>
      <c r="D26" s="126" t="s">
        <v>1</v>
      </c>
      <c r="E26" s="126" t="s">
        <v>2</v>
      </c>
      <c r="F26" s="126" t="s">
        <v>3</v>
      </c>
      <c r="G26" s="126" t="s">
        <v>4</v>
      </c>
      <c r="H26" s="176" t="s">
        <v>5</v>
      </c>
      <c r="I26" s="54" t="s">
        <v>6</v>
      </c>
      <c r="J26" s="161" t="s">
        <v>9</v>
      </c>
      <c r="K26" s="162"/>
      <c r="L26" s="163" t="s">
        <v>12</v>
      </c>
      <c r="M26" s="164"/>
    </row>
    <row r="27" spans="1:13" ht="15.75" customHeight="1" x14ac:dyDescent="0.2">
      <c r="A27" s="179"/>
      <c r="B27" s="139"/>
      <c r="C27" s="139"/>
      <c r="D27" s="139"/>
      <c r="E27" s="139"/>
      <c r="F27" s="139"/>
      <c r="G27" s="139"/>
      <c r="H27" s="177"/>
      <c r="I27" s="50" t="s">
        <v>7</v>
      </c>
      <c r="J27" s="2" t="s">
        <v>2</v>
      </c>
      <c r="K27" s="2" t="s">
        <v>11</v>
      </c>
      <c r="L27" s="50" t="s">
        <v>13</v>
      </c>
      <c r="M27" s="50" t="s">
        <v>14</v>
      </c>
    </row>
    <row r="28" spans="1:13" ht="66.599999999999994" customHeight="1" x14ac:dyDescent="0.2">
      <c r="A28" s="154">
        <v>1</v>
      </c>
      <c r="B28" s="148" t="s">
        <v>95</v>
      </c>
      <c r="C28" s="149" t="s">
        <v>58</v>
      </c>
      <c r="D28" s="149" t="s">
        <v>54</v>
      </c>
      <c r="E28" s="149" t="s">
        <v>59</v>
      </c>
      <c r="F28" s="149" t="s">
        <v>96</v>
      </c>
      <c r="G28" s="147" t="s">
        <v>78</v>
      </c>
      <c r="H28" s="151">
        <v>39797800</v>
      </c>
      <c r="I28" s="112" t="s">
        <v>55</v>
      </c>
      <c r="J28" s="126" t="s">
        <v>63</v>
      </c>
      <c r="K28" s="122" t="s">
        <v>79</v>
      </c>
      <c r="L28" s="124" t="s">
        <v>80</v>
      </c>
      <c r="M28" s="124" t="s">
        <v>81</v>
      </c>
    </row>
    <row r="29" spans="1:13" ht="15.75" customHeight="1" x14ac:dyDescent="0.2">
      <c r="A29" s="155"/>
      <c r="B29" s="148"/>
      <c r="C29" s="149"/>
      <c r="D29" s="149"/>
      <c r="E29" s="149"/>
      <c r="F29" s="149"/>
      <c r="G29" s="147"/>
      <c r="H29" s="151"/>
      <c r="I29" s="113">
        <v>45786</v>
      </c>
      <c r="J29" s="127"/>
      <c r="K29" s="123"/>
      <c r="L29" s="125"/>
      <c r="M29" s="125"/>
    </row>
    <row r="30" spans="1:13" ht="57" customHeight="1" x14ac:dyDescent="0.2">
      <c r="A30" s="154">
        <v>2</v>
      </c>
      <c r="B30" s="148" t="s">
        <v>97</v>
      </c>
      <c r="C30" s="149" t="s">
        <v>57</v>
      </c>
      <c r="D30" s="149" t="s">
        <v>56</v>
      </c>
      <c r="E30" s="149" t="s">
        <v>98</v>
      </c>
      <c r="F30" s="149" t="s">
        <v>99</v>
      </c>
      <c r="G30" s="147" t="s">
        <v>102</v>
      </c>
      <c r="H30" s="151">
        <v>28000000</v>
      </c>
      <c r="I30" s="112" t="s">
        <v>60</v>
      </c>
      <c r="J30" s="126" t="s">
        <v>108</v>
      </c>
      <c r="K30" s="122" t="s">
        <v>107</v>
      </c>
      <c r="L30" s="124"/>
      <c r="M30" s="124"/>
    </row>
    <row r="31" spans="1:13" x14ac:dyDescent="0.2">
      <c r="A31" s="155"/>
      <c r="B31" s="148"/>
      <c r="C31" s="149"/>
      <c r="D31" s="149"/>
      <c r="E31" s="149"/>
      <c r="F31" s="149"/>
      <c r="G31" s="147"/>
      <c r="H31" s="151"/>
      <c r="I31" s="115">
        <v>45785</v>
      </c>
      <c r="J31" s="127"/>
      <c r="K31" s="123"/>
      <c r="L31" s="125"/>
      <c r="M31" s="125"/>
    </row>
    <row r="32" spans="1:13" ht="55.15" customHeight="1" x14ac:dyDescent="0.2">
      <c r="A32" s="154">
        <v>3</v>
      </c>
      <c r="B32" s="136" t="s">
        <v>76</v>
      </c>
      <c r="C32" s="133" t="s">
        <v>58</v>
      </c>
      <c r="D32" s="133" t="s">
        <v>54</v>
      </c>
      <c r="E32" s="133" t="s">
        <v>59</v>
      </c>
      <c r="F32" s="133" t="s">
        <v>77</v>
      </c>
      <c r="G32" s="138" t="s">
        <v>78</v>
      </c>
      <c r="H32" s="137">
        <v>21992821</v>
      </c>
      <c r="I32" s="94" t="s">
        <v>55</v>
      </c>
      <c r="J32" s="126" t="s">
        <v>63</v>
      </c>
      <c r="K32" s="122" t="s">
        <v>79</v>
      </c>
      <c r="L32" s="124" t="s">
        <v>80</v>
      </c>
      <c r="M32" s="124" t="s">
        <v>81</v>
      </c>
    </row>
    <row r="33" spans="1:13" x14ac:dyDescent="0.2">
      <c r="A33" s="155"/>
      <c r="B33" s="136"/>
      <c r="C33" s="133"/>
      <c r="D33" s="133"/>
      <c r="E33" s="133"/>
      <c r="F33" s="133"/>
      <c r="G33" s="138"/>
      <c r="H33" s="137"/>
      <c r="I33" s="102">
        <v>45783</v>
      </c>
      <c r="J33" s="127"/>
      <c r="K33" s="123"/>
      <c r="L33" s="125"/>
      <c r="M33" s="125"/>
    </row>
    <row r="34" spans="1:13" ht="81.599999999999994" customHeight="1" x14ac:dyDescent="0.2">
      <c r="A34" s="154">
        <v>4</v>
      </c>
      <c r="B34" s="148" t="s">
        <v>100</v>
      </c>
      <c r="C34" s="149" t="s">
        <v>67</v>
      </c>
      <c r="D34" s="149" t="s">
        <v>56</v>
      </c>
      <c r="E34" s="149" t="s">
        <v>73</v>
      </c>
      <c r="F34" s="149" t="s">
        <v>101</v>
      </c>
      <c r="G34" s="147" t="s">
        <v>103</v>
      </c>
      <c r="H34" s="151">
        <v>1782926440</v>
      </c>
      <c r="I34" s="112" t="s">
        <v>64</v>
      </c>
      <c r="J34" s="126" t="s">
        <v>75</v>
      </c>
      <c r="K34" s="122" t="s">
        <v>74</v>
      </c>
      <c r="L34" s="124"/>
      <c r="M34" s="124"/>
    </row>
    <row r="35" spans="1:13" x14ac:dyDescent="0.2">
      <c r="A35" s="155"/>
      <c r="B35" s="148"/>
      <c r="C35" s="149"/>
      <c r="D35" s="149"/>
      <c r="E35" s="149"/>
      <c r="F35" s="149"/>
      <c r="G35" s="147"/>
      <c r="H35" s="151"/>
      <c r="I35" s="113">
        <v>45779</v>
      </c>
      <c r="J35" s="127"/>
      <c r="K35" s="123"/>
      <c r="L35" s="125"/>
      <c r="M35" s="125"/>
    </row>
    <row r="36" spans="1:13" hidden="1" x14ac:dyDescent="0.2"/>
    <row r="37" spans="1:13" s="49" customFormat="1" ht="21" hidden="1" x14ac:dyDescent="0.3">
      <c r="B37" s="167" t="s">
        <v>18</v>
      </c>
      <c r="C37" s="167"/>
      <c r="D37" s="167"/>
      <c r="E37" s="167"/>
      <c r="F37" s="167"/>
      <c r="G37" s="167"/>
      <c r="H37" s="167"/>
      <c r="I37" s="167"/>
    </row>
    <row r="38" spans="1:13" ht="19.149999999999999" hidden="1" customHeight="1" x14ac:dyDescent="0.2">
      <c r="A38" s="3"/>
      <c r="H38" s="64"/>
    </row>
    <row r="39" spans="1:13" hidden="1" x14ac:dyDescent="0.2">
      <c r="A39" s="170" t="s">
        <v>23</v>
      </c>
      <c r="B39" s="126" t="s">
        <v>8</v>
      </c>
      <c r="C39" s="134" t="s">
        <v>0</v>
      </c>
      <c r="D39" s="134" t="s">
        <v>1</v>
      </c>
      <c r="E39" s="134" t="s">
        <v>2</v>
      </c>
      <c r="F39" s="134" t="s">
        <v>3</v>
      </c>
      <c r="G39" s="134" t="s">
        <v>4</v>
      </c>
      <c r="H39" s="158" t="s">
        <v>5</v>
      </c>
      <c r="I39" s="48" t="s">
        <v>6</v>
      </c>
      <c r="J39" s="161" t="s">
        <v>9</v>
      </c>
      <c r="K39" s="162"/>
      <c r="L39" s="163" t="s">
        <v>12</v>
      </c>
      <c r="M39" s="164"/>
    </row>
    <row r="40" spans="1:13" hidden="1" x14ac:dyDescent="0.2">
      <c r="A40" s="171"/>
      <c r="B40" s="139"/>
      <c r="C40" s="135"/>
      <c r="D40" s="135"/>
      <c r="E40" s="135"/>
      <c r="F40" s="135"/>
      <c r="G40" s="135"/>
      <c r="H40" s="159"/>
      <c r="I40" s="51" t="s">
        <v>7</v>
      </c>
      <c r="J40" s="2" t="s">
        <v>2</v>
      </c>
      <c r="K40" s="1" t="s">
        <v>11</v>
      </c>
      <c r="L40" s="50" t="s">
        <v>13</v>
      </c>
      <c r="M40" s="50" t="s">
        <v>14</v>
      </c>
    </row>
    <row r="41" spans="1:13" ht="102.6" hidden="1" customHeight="1" x14ac:dyDescent="0.2">
      <c r="A41" s="126">
        <v>1</v>
      </c>
      <c r="B41" s="136"/>
      <c r="C41" s="142"/>
      <c r="D41" s="142"/>
      <c r="E41" s="142"/>
      <c r="F41" s="142"/>
      <c r="G41" s="144"/>
      <c r="H41" s="143"/>
      <c r="I41" s="110"/>
      <c r="J41" s="132"/>
      <c r="K41" s="122"/>
      <c r="L41" s="124"/>
      <c r="M41" s="124"/>
    </row>
    <row r="42" spans="1:13" hidden="1" x14ac:dyDescent="0.2">
      <c r="A42" s="127"/>
      <c r="B42" s="136"/>
      <c r="C42" s="142"/>
      <c r="D42" s="142"/>
      <c r="E42" s="142"/>
      <c r="F42" s="142"/>
      <c r="G42" s="144"/>
      <c r="H42" s="143"/>
      <c r="I42" s="111"/>
      <c r="J42" s="132"/>
      <c r="K42" s="123"/>
      <c r="L42" s="125"/>
      <c r="M42" s="125"/>
    </row>
    <row r="43" spans="1:13" hidden="1" x14ac:dyDescent="0.2"/>
    <row r="45" spans="1:13" x14ac:dyDescent="0.2">
      <c r="H45"/>
    </row>
    <row r="46" spans="1:13" x14ac:dyDescent="0.2">
      <c r="H46"/>
    </row>
    <row r="47" spans="1:13" x14ac:dyDescent="0.2">
      <c r="H47"/>
    </row>
    <row r="48" spans="1:13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</sheetData>
  <mergeCells count="153">
    <mergeCell ref="H30:H31"/>
    <mergeCell ref="J30:J31"/>
    <mergeCell ref="A34:A35"/>
    <mergeCell ref="B34:B35"/>
    <mergeCell ref="C34:C35"/>
    <mergeCell ref="D34:D35"/>
    <mergeCell ref="E34:E35"/>
    <mergeCell ref="F34:F35"/>
    <mergeCell ref="G34:G35"/>
    <mergeCell ref="H34:H35"/>
    <mergeCell ref="J34:J35"/>
    <mergeCell ref="A28:A29"/>
    <mergeCell ref="B28:B29"/>
    <mergeCell ref="C28:C29"/>
    <mergeCell ref="D28:D29"/>
    <mergeCell ref="E28:E29"/>
    <mergeCell ref="D26:D27"/>
    <mergeCell ref="F26:F27"/>
    <mergeCell ref="L28:L29"/>
    <mergeCell ref="B37:I37"/>
    <mergeCell ref="A32:A33"/>
    <mergeCell ref="B32:B33"/>
    <mergeCell ref="C32:C33"/>
    <mergeCell ref="D32:D33"/>
    <mergeCell ref="E32:E33"/>
    <mergeCell ref="F32:F33"/>
    <mergeCell ref="G32:G33"/>
    <mergeCell ref="H32:H33"/>
    <mergeCell ref="J32:J33"/>
    <mergeCell ref="A30:A31"/>
    <mergeCell ref="B30:B31"/>
    <mergeCell ref="C30:C31"/>
    <mergeCell ref="D30:D31"/>
    <mergeCell ref="E30:E31"/>
    <mergeCell ref="F30:F31"/>
    <mergeCell ref="A41:A42"/>
    <mergeCell ref="B41:B42"/>
    <mergeCell ref="C41:C42"/>
    <mergeCell ref="D41:D42"/>
    <mergeCell ref="E41:E42"/>
    <mergeCell ref="G39:G40"/>
    <mergeCell ref="C39:C40"/>
    <mergeCell ref="B39:B40"/>
    <mergeCell ref="D39:D40"/>
    <mergeCell ref="G41:G42"/>
    <mergeCell ref="F41:F42"/>
    <mergeCell ref="E39:E40"/>
    <mergeCell ref="A39:A40"/>
    <mergeCell ref="F39:F40"/>
    <mergeCell ref="J39:K39"/>
    <mergeCell ref="L19:M19"/>
    <mergeCell ref="D19:D20"/>
    <mergeCell ref="B17:H17"/>
    <mergeCell ref="H26:H27"/>
    <mergeCell ref="M28:M29"/>
    <mergeCell ref="L26:M26"/>
    <mergeCell ref="K30:K31"/>
    <mergeCell ref="L30:L31"/>
    <mergeCell ref="M30:M31"/>
    <mergeCell ref="K32:K33"/>
    <mergeCell ref="L32:L33"/>
    <mergeCell ref="M32:M33"/>
    <mergeCell ref="G21:G22"/>
    <mergeCell ref="H19:H20"/>
    <mergeCell ref="G19:G20"/>
    <mergeCell ref="H28:H29"/>
    <mergeCell ref="J28:J29"/>
    <mergeCell ref="K28:K29"/>
    <mergeCell ref="J19:K19"/>
    <mergeCell ref="B26:B27"/>
    <mergeCell ref="H39:H40"/>
    <mergeCell ref="L39:M39"/>
    <mergeCell ref="G30:G31"/>
    <mergeCell ref="J5:K5"/>
    <mergeCell ref="A19:A20"/>
    <mergeCell ref="B21:B22"/>
    <mergeCell ref="B19:B20"/>
    <mergeCell ref="A21:A22"/>
    <mergeCell ref="F21:F22"/>
    <mergeCell ref="C21:C22"/>
    <mergeCell ref="C26:C27"/>
    <mergeCell ref="C24:J24"/>
    <mergeCell ref="C19:C20"/>
    <mergeCell ref="E26:E27"/>
    <mergeCell ref="A26:A27"/>
    <mergeCell ref="J26:K26"/>
    <mergeCell ref="G26:G27"/>
    <mergeCell ref="D21:D22"/>
    <mergeCell ref="G14:G15"/>
    <mergeCell ref="K21:K22"/>
    <mergeCell ref="J21:J22"/>
    <mergeCell ref="D14:D15"/>
    <mergeCell ref="E14:E15"/>
    <mergeCell ref="E21:E22"/>
    <mergeCell ref="E19:E20"/>
    <mergeCell ref="F19:F20"/>
    <mergeCell ref="C12:C13"/>
    <mergeCell ref="D12:D13"/>
    <mergeCell ref="C14:C15"/>
    <mergeCell ref="L14:L15"/>
    <mergeCell ref="M14:M15"/>
    <mergeCell ref="A14:A15"/>
    <mergeCell ref="F14:F15"/>
    <mergeCell ref="H14:H15"/>
    <mergeCell ref="B14:B15"/>
    <mergeCell ref="A1:D1"/>
    <mergeCell ref="F1:G1"/>
    <mergeCell ref="A12:A13"/>
    <mergeCell ref="B12:B13"/>
    <mergeCell ref="A5:A6"/>
    <mergeCell ref="B5:B6"/>
    <mergeCell ref="C5:C6"/>
    <mergeCell ref="D5:D6"/>
    <mergeCell ref="A7:A8"/>
    <mergeCell ref="B7:B8"/>
    <mergeCell ref="C7:C8"/>
    <mergeCell ref="D7:D8"/>
    <mergeCell ref="E7:E8"/>
    <mergeCell ref="C3:I3"/>
    <mergeCell ref="F12:F13"/>
    <mergeCell ref="H5:H6"/>
    <mergeCell ref="E12:E13"/>
    <mergeCell ref="H12:H13"/>
    <mergeCell ref="F5:F6"/>
    <mergeCell ref="G5:G6"/>
    <mergeCell ref="G7:G8"/>
    <mergeCell ref="G12:G13"/>
    <mergeCell ref="H7:H8"/>
    <mergeCell ref="C10:I10"/>
    <mergeCell ref="L5:M5"/>
    <mergeCell ref="L12:M12"/>
    <mergeCell ref="M7:M8"/>
    <mergeCell ref="E5:E6"/>
    <mergeCell ref="M41:M42"/>
    <mergeCell ref="H41:H42"/>
    <mergeCell ref="J41:J42"/>
    <mergeCell ref="K41:K42"/>
    <mergeCell ref="L41:L42"/>
    <mergeCell ref="M21:M22"/>
    <mergeCell ref="F28:F29"/>
    <mergeCell ref="G28:G29"/>
    <mergeCell ref="K34:K35"/>
    <mergeCell ref="L34:L35"/>
    <mergeCell ref="M34:M35"/>
    <mergeCell ref="L7:L8"/>
    <mergeCell ref="K7:K8"/>
    <mergeCell ref="K14:K15"/>
    <mergeCell ref="J14:J15"/>
    <mergeCell ref="J7:J8"/>
    <mergeCell ref="J12:K12"/>
    <mergeCell ref="L21:L22"/>
    <mergeCell ref="H21:H22"/>
    <mergeCell ref="F7:F8"/>
  </mergeCells>
  <phoneticPr fontId="15" type="noConversion"/>
  <hyperlinks>
    <hyperlink ref="B14" r:id="rId1" display="javascript: consultaProceso('25-9-504943')" xr:uid="{56479960-3CD9-4197-8F8B-7E66B4CB32AC}"/>
    <hyperlink ref="B14:B15" r:id="rId2" display="MVF-SIF-SAMC-SIP-005-2025" xr:uid="{CA0EFBBB-C80B-4D33-9556-84A82A9E834F}"/>
    <hyperlink ref="B28" r:id="rId3" display="javascript: consultaProceso('25-13-14402754')" xr:uid="{DF91F39B-6DD4-4B5A-A6AB-0409531FBAA8}"/>
    <hyperlink ref="B30" r:id="rId4" display="javascript: consultaProceso('25-12-14407084')" xr:uid="{3EBDFD32-DFC4-4406-941A-EFCE42BA347D}"/>
    <hyperlink ref="B32" r:id="rId5" display="javascript: consultaProceso('25-13-14400293')" xr:uid="{F5591B30-4F21-4D33-8D24-5A481B536589}"/>
    <hyperlink ref="B34" r:id="rId6" display="javascript: consultaProceso('25-11-14396014')" xr:uid="{7273F00C-CF87-4411-8392-CB855FF1124F}"/>
    <hyperlink ref="B28:B29" r:id="rId7" display="SIF-MC-037-2025" xr:uid="{8304CA6D-6327-42E1-95C6-D086FA87167E}"/>
    <hyperlink ref="B30:B31" r:id="rId8" display="CPS-158-2025" xr:uid="{76F2A9DA-58B8-4DDD-8EE0-11619569EC62}"/>
    <hyperlink ref="B32:B33" r:id="rId9" display="SIF-MC-036-2025" xr:uid="{9E613F05-F763-4F03-B18F-0E0607041E97}"/>
    <hyperlink ref="B34:B35" r:id="rId10" display="PSC-SA-OP-002-2025" xr:uid="{E66EE9BC-36D2-419B-B112-EE793FA8ABDC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ANTIOQUIA</vt:lpstr>
      <vt:lpstr>URABÀ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Manuela Arcila</cp:lastModifiedBy>
  <cp:lastPrinted>2018-10-01T13:42:16Z</cp:lastPrinted>
  <dcterms:created xsi:type="dcterms:W3CDTF">2018-07-07T21:55:34Z</dcterms:created>
  <dcterms:modified xsi:type="dcterms:W3CDTF">2025-05-19T02:18:35Z</dcterms:modified>
</cp:coreProperties>
</file>