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8917e202a855fb2c/Escritorio/"/>
    </mc:Choice>
  </mc:AlternateContent>
  <xr:revisionPtr revIDLastSave="508" documentId="13_ncr:1_{E0D8EB16-0FB2-4497-A7A6-F4DD07218A42}" xr6:coauthVersionLast="47" xr6:coauthVersionMax="47" xr10:uidLastSave="{1096416C-89E4-4B8B-A718-DCF097074F9D}"/>
  <bookViews>
    <workbookView xWindow="-108" yWindow="-108" windowWidth="23256" windowHeight="12456" xr2:uid="{00000000-000D-0000-FFFF-FFFF00000000}"/>
  </bookViews>
  <sheets>
    <sheet name="RESUMEN" sheetId="4" r:id="rId1"/>
    <sheet name="ANTIOQUIA" sheetId="1" r:id="rId2"/>
    <sheet name="URABÀ" sheetId="10" r:id="rId3"/>
  </sheets>
  <definedNames>
    <definedName name="_xlnm._FilterDatabase" localSheetId="1" hidden="1">ANTIOQUIA!$A$26:$M$27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 l="1"/>
  <c r="E41" i="4"/>
  <c r="E40" i="4"/>
  <c r="D42" i="4"/>
  <c r="D41" i="4"/>
  <c r="D40" i="4"/>
  <c r="E34" i="4"/>
  <c r="D34" i="4"/>
  <c r="F30" i="4"/>
  <c r="F31" i="4"/>
  <c r="F32" i="4"/>
  <c r="F33" i="4"/>
  <c r="F29" i="4"/>
  <c r="B31" i="4"/>
  <c r="B32" i="4"/>
  <c r="E30" i="4"/>
  <c r="E31" i="4"/>
  <c r="C31" i="4" s="1"/>
  <c r="E32" i="4"/>
  <c r="E33" i="4"/>
  <c r="C33" i="4" s="1"/>
  <c r="E29" i="4"/>
  <c r="D30" i="4"/>
  <c r="D31" i="4"/>
  <c r="D32" i="4"/>
  <c r="D33" i="4"/>
  <c r="D29" i="4"/>
  <c r="E23" i="4"/>
  <c r="D23" i="4"/>
  <c r="E12" i="4"/>
  <c r="D12" i="4"/>
  <c r="C30" i="4"/>
  <c r="C32" i="4"/>
  <c r="C29" i="4"/>
  <c r="B30" i="4"/>
  <c r="B29" i="4"/>
  <c r="C19" i="4"/>
  <c r="C20" i="4"/>
  <c r="C21" i="4"/>
  <c r="C22" i="4"/>
  <c r="C18" i="4"/>
  <c r="B19" i="4"/>
  <c r="B20" i="4"/>
  <c r="B21" i="4"/>
  <c r="B22" i="4"/>
  <c r="B18" i="4"/>
  <c r="C8" i="4"/>
  <c r="C9" i="4"/>
  <c r="C10" i="4"/>
  <c r="C11" i="4"/>
  <c r="C7" i="4"/>
  <c r="B8" i="4"/>
  <c r="B9" i="4"/>
  <c r="B10" i="4"/>
  <c r="B11" i="4"/>
  <c r="B7" i="4"/>
  <c r="G30" i="4"/>
  <c r="G31" i="4"/>
  <c r="G32" i="4"/>
  <c r="G33" i="4"/>
  <c r="G29" i="4"/>
  <c r="G34" i="4" s="1"/>
  <c r="G42" i="4" s="1"/>
  <c r="G23" i="4"/>
  <c r="G41" i="4" s="1"/>
  <c r="F23" i="4"/>
  <c r="F41" i="4" s="1"/>
  <c r="G12" i="4"/>
  <c r="G40" i="4" s="1"/>
  <c r="F12" i="4"/>
  <c r="F40" i="4" s="1"/>
  <c r="D58" i="4" s="1"/>
  <c r="I30" i="4"/>
  <c r="I31" i="4"/>
  <c r="I32" i="4"/>
  <c r="I33" i="4"/>
  <c r="I29" i="4"/>
  <c r="H30" i="4"/>
  <c r="H31" i="4"/>
  <c r="H32" i="4"/>
  <c r="H33" i="4"/>
  <c r="H29" i="4"/>
  <c r="I12" i="4"/>
  <c r="I40" i="4" s="1"/>
  <c r="H12" i="4"/>
  <c r="H40" i="4" s="1"/>
  <c r="I23" i="4"/>
  <c r="I41" i="4" s="1"/>
  <c r="H23" i="4"/>
  <c r="H41" i="4" s="1"/>
  <c r="K30" i="4"/>
  <c r="K31" i="4"/>
  <c r="K32" i="4"/>
  <c r="K33" i="4"/>
  <c r="K29" i="4"/>
  <c r="J30" i="4"/>
  <c r="J31" i="4"/>
  <c r="J32" i="4"/>
  <c r="J33" i="4"/>
  <c r="J29" i="4"/>
  <c r="J23" i="4"/>
  <c r="J41" i="4" s="1"/>
  <c r="K23" i="4"/>
  <c r="K41" i="4" s="1"/>
  <c r="E52" i="4" s="1"/>
  <c r="K12" i="4"/>
  <c r="K40" i="4" s="1"/>
  <c r="J12" i="4"/>
  <c r="J40" i="4" s="1"/>
  <c r="M41" i="4"/>
  <c r="L41" i="4"/>
  <c r="M30" i="4"/>
  <c r="M31" i="4"/>
  <c r="M32" i="4"/>
  <c r="M33" i="4"/>
  <c r="M29" i="4"/>
  <c r="L30" i="4"/>
  <c r="L31" i="4"/>
  <c r="L32" i="4"/>
  <c r="L33" i="4"/>
  <c r="L29" i="4"/>
  <c r="M12" i="4"/>
  <c r="M40" i="4" s="1"/>
  <c r="L12" i="4"/>
  <c r="L40" i="4" s="1"/>
  <c r="O41" i="4"/>
  <c r="O30" i="4"/>
  <c r="O31" i="4"/>
  <c r="O32" i="4"/>
  <c r="O33" i="4"/>
  <c r="O29" i="4"/>
  <c r="N30" i="4"/>
  <c r="N31" i="4"/>
  <c r="N32" i="4"/>
  <c r="N33" i="4"/>
  <c r="O12" i="4"/>
  <c r="O40" i="4" s="1"/>
  <c r="N12" i="4"/>
  <c r="N40" i="4" s="1"/>
  <c r="N29" i="4"/>
  <c r="N41" i="4"/>
  <c r="Q41" i="4"/>
  <c r="P41" i="4"/>
  <c r="Q33" i="4"/>
  <c r="P33" i="4"/>
  <c r="Q32" i="4"/>
  <c r="P32" i="4"/>
  <c r="Q31" i="4"/>
  <c r="P31" i="4"/>
  <c r="Q30" i="4"/>
  <c r="P30" i="4"/>
  <c r="Q29" i="4"/>
  <c r="P29" i="4"/>
  <c r="Q12" i="4"/>
  <c r="Q40" i="4" s="1"/>
  <c r="P12" i="4"/>
  <c r="P40" i="4" s="1"/>
  <c r="B33" i="4" l="1"/>
  <c r="D59" i="4"/>
  <c r="E51" i="4"/>
  <c r="E53" i="4" s="1"/>
  <c r="D51" i="4"/>
  <c r="F34" i="4"/>
  <c r="F42" i="4" s="1"/>
  <c r="E58" i="4"/>
  <c r="D52" i="4"/>
  <c r="I34" i="4"/>
  <c r="I42" i="4" s="1"/>
  <c r="H34" i="4"/>
  <c r="H42" i="4" s="1"/>
  <c r="O34" i="4"/>
  <c r="O42" i="4" s="1"/>
  <c r="M34" i="4"/>
  <c r="M42" i="4" s="1"/>
  <c r="F51" i="4"/>
  <c r="C51" i="4" s="1"/>
  <c r="F52" i="4"/>
  <c r="J34" i="4"/>
  <c r="J42" i="4" s="1"/>
  <c r="K34" i="4"/>
  <c r="K42" i="4" s="1"/>
  <c r="E59" i="4"/>
  <c r="L34" i="4"/>
  <c r="L42" i="4" s="1"/>
  <c r="F58" i="4"/>
  <c r="N34" i="4"/>
  <c r="N42" i="4" s="1"/>
  <c r="F59" i="4"/>
  <c r="P34" i="4"/>
  <c r="P42" i="4" s="1"/>
  <c r="Q34" i="4"/>
  <c r="Q42" i="4" s="1"/>
  <c r="B23" i="4"/>
  <c r="B12" i="4"/>
  <c r="B40" i="4" s="1"/>
  <c r="C12" i="4"/>
  <c r="C40" i="4" s="1"/>
  <c r="C23" i="4"/>
  <c r="C58" i="4" l="1"/>
  <c r="C52" i="4"/>
  <c r="D53" i="4"/>
  <c r="E60" i="4"/>
  <c r="D60" i="4"/>
  <c r="C59" i="4"/>
  <c r="F53" i="4"/>
  <c r="B34" i="4"/>
  <c r="F60" i="4"/>
  <c r="C60" i="4" s="1"/>
  <c r="C34" i="4"/>
  <c r="C53" i="4" l="1"/>
  <c r="B41" i="4" l="1"/>
  <c r="C41" i="4"/>
  <c r="C42" i="4" l="1"/>
  <c r="B42" i="4"/>
</calcChain>
</file>

<file path=xl/sharedStrings.xml><?xml version="1.0" encoding="utf-8"?>
<sst xmlns="http://schemas.openxmlformats.org/spreadsheetml/2006/main" count="483" uniqueCount="163">
  <si>
    <t>Tipo de Proceso</t>
  </si>
  <si>
    <t>Estado</t>
  </si>
  <si>
    <t>Entidad</t>
  </si>
  <si>
    <t>Objeto</t>
  </si>
  <si>
    <t>Departamento y Municipio de Ejecución</t>
  </si>
  <si>
    <t>Cuantía</t>
  </si>
  <si>
    <t>Fecha</t>
  </si>
  <si>
    <t>(dd-mm-aaaa)</t>
  </si>
  <si>
    <t>Número de Proceso</t>
  </si>
  <si>
    <t>Contactos</t>
  </si>
  <si>
    <t>ANTIOQUIA SIN URABA</t>
  </si>
  <si>
    <t>Correo</t>
  </si>
  <si>
    <t>Adjudicacion</t>
  </si>
  <si>
    <t>Empresa</t>
  </si>
  <si>
    <t>Representante Legal</t>
  </si>
  <si>
    <t xml:space="preserve"> URABA</t>
  </si>
  <si>
    <t>GRUPO C. MAQUINARIA Y ACCESORIOS PARA CONSTRUCCION Y EDIFICACIONES</t>
  </si>
  <si>
    <t>GRUPO F. SERVICIOS DE EDIFICACION, CONSTRUCCION DE INSTALACIONES Y MANTENIMIENTO</t>
  </si>
  <si>
    <t>GRUPO G. TERRENOS, EDIFICIOS, ESTRUCTURAS Y VIAS</t>
  </si>
  <si>
    <t>Número de contratos</t>
  </si>
  <si>
    <t>Valor contratos</t>
  </si>
  <si>
    <t>GRUPO D. COMPONENTES, ACCESORIOS Y SUMINISTROS DE SISTEMAS ELECTRONICOS E ILUMINACION</t>
  </si>
  <si>
    <t>GRUPO D. COMPONENTES Y SUMINISTROS PARA ESTRUCTURAS, EDIFICACIONES, CONSTRUCCION Y OBRAS CIVILES</t>
  </si>
  <si>
    <t>#</t>
  </si>
  <si>
    <t>* Contratos mayores a 100 millones de pesos</t>
  </si>
  <si>
    <t>CONTRATOS CELEBRADOS EN EL PERIODO EN ANTIOQUIA SIN URABA *</t>
  </si>
  <si>
    <t>CONTRATOS CELEBRADOS EN EL PERIODO EN ANTIOQUIA *</t>
  </si>
  <si>
    <t>CONTRATOS CELEBRADOS EN EL PERIODO EN URABA *</t>
  </si>
  <si>
    <t>* Todas las cuantías</t>
  </si>
  <si>
    <t>* Todas las cuantías en Urabá, y mayores a 100 millones en el resto de Antioquia</t>
  </si>
  <si>
    <t>TOTAL EN ANTIOQUIA SIN URABA</t>
  </si>
  <si>
    <t>TOTAL EN  URABA</t>
  </si>
  <si>
    <t>TOTAL EN ANTIOQUIA</t>
  </si>
  <si>
    <t>TOTALES</t>
  </si>
  <si>
    <t>INFORME DE LICITACIONES</t>
  </si>
  <si>
    <t>TOTAL EN URABA</t>
  </si>
  <si>
    <t>NÚMERO DE CONTRATOS</t>
  </si>
  <si>
    <t>VALOR CONTRATOS</t>
  </si>
  <si>
    <t>TOTAL DE CONTRATOS CELEBRADOS EN ANTIOQUIA</t>
  </si>
  <si>
    <t>NOTAS:</t>
  </si>
  <si>
    <t>Los contratos registrados para Urabá incluye todas las cuantías, para el resto de Antioquia incluye las cuantías superiores a los 100 millones de pesos.</t>
  </si>
  <si>
    <t>GRUPO D. COMPONENTES Y SUMINISTROS PARA ESTRUCTURAS, EDIFICACION, CONSTRUCCION Y OBRAS CIVILES</t>
  </si>
  <si>
    <t>GRUPO C. MAQUINARIA Y ASESORIOS PARA CONSTRUCCION Y EDIFICACION</t>
  </si>
  <si>
    <t>FECHA REPORTE:</t>
  </si>
  <si>
    <t>GRUPO D. COMPONENTES, ACCESORIOS Y SUMINISTROS DE SISTEMAS ELECTRICOS E ILUMINACION</t>
  </si>
  <si>
    <t>CONTRATOS CELEBRADOS EN EL PERIODO
1/1/2025 a 15/1/2025</t>
  </si>
  <si>
    <t>ENERO 2024</t>
  </si>
  <si>
    <t>TOTAL CONTRATOS DESDE 1/01/2025</t>
  </si>
  <si>
    <t>TOTAL DESDE
 ENERO 2025</t>
  </si>
  <si>
    <t>CONTRATOS CELEBRADOS EN EL PERIODO
16/1/2025 a 31/1/2025</t>
  </si>
  <si>
    <t>CONTRATOS CELEBRADOS EN EL PERIODO
1/2/2025 a 15/2/2025</t>
  </si>
  <si>
    <t>FEBRERO 2024</t>
  </si>
  <si>
    <t>CONTRATOS CELEBRADOS EN EL PERIODO
16/2/2025 a 28/2/2025</t>
  </si>
  <si>
    <t>CONTRATOS CELEBRADOS EN EL PERIODO
1/3/2025 a 15/3/2025</t>
  </si>
  <si>
    <t>Celebrado</t>
  </si>
  <si>
    <t>Fecha de Celebración del Primer Contrato</t>
  </si>
  <si>
    <t>Licitación obra pública</t>
  </si>
  <si>
    <t>Convocado</t>
  </si>
  <si>
    <t>Contratación Directa (Ley 1150 de 2007)</t>
  </si>
  <si>
    <t>ANTIOQUIA - ALCALDÍA MUNICIPIO DE CAÑASGORDAS</t>
  </si>
  <si>
    <t>Régimen Especial</t>
  </si>
  <si>
    <t>Contratación Mínima Cuantía</t>
  </si>
  <si>
    <t>ANTIOQUIA - ALCALDÍA MUNICIPIO DE VIGÍA DEL FUERTE</t>
  </si>
  <si>
    <t>CHOCÓ - FONDO MIXTO PARA LA PROMOCIÓN Y DESARROLLO DE PROYECTOS TERRITORIALES Y DE GESTIÓN SOCIAL DEL PACÍFICO - QUIBDÓ</t>
  </si>
  <si>
    <t>Fecha de Carga en el Sistema</t>
  </si>
  <si>
    <t xml:space="preserve">	planeacion@canasgordas-antioquia.gov.co</t>
  </si>
  <si>
    <t>MUNICIPIO DE CAÑASGORDAS</t>
  </si>
  <si>
    <t>CONTRATOS CELEBRADOS EN EL PERIODO
16/3/2025 a 31/3/2025</t>
  </si>
  <si>
    <t>MARZO 2024</t>
  </si>
  <si>
    <t>ANTIOQUIA - ALCALDÍA MUNICIPIO DE YOLOMBÓ</t>
  </si>
  <si>
    <t xml:space="preserve">	contratacion@yolombo-antioquia.gov.co</t>
  </si>
  <si>
    <t>MUNICIPIO DE YOLOMBÓ</t>
  </si>
  <si>
    <t xml:space="preserve">	juridica@fomdetpacifico.com</t>
  </si>
  <si>
    <t>MUNICIPIO DE VIGÍA DEL FUERTE</t>
  </si>
  <si>
    <t>ANTIOQUIA - ALCALDÍA MUNICIPIO DE CÁCERES</t>
  </si>
  <si>
    <t>Fecha de apertura</t>
  </si>
  <si>
    <t>ANTIOQUIA - ALCALDÍA MUNICIPIO DE MURINDÓ</t>
  </si>
  <si>
    <t xml:space="preserve">	contratacion@caceres-antioquia.gov.co</t>
  </si>
  <si>
    <t>MUNICIPIO DE CÁCERES</t>
  </si>
  <si>
    <t>MUNICIPIO DE MURINDÓ</t>
  </si>
  <si>
    <t>1 DE ABRIL 2025</t>
  </si>
  <si>
    <t>1/ABRIL/2025 A 15/ABRIL/2025</t>
  </si>
  <si>
    <t>CONTRATOS CELEBRADOS EN EL PERIODO
1/4/2025 a 15/4/2025</t>
  </si>
  <si>
    <t>LP-003-2025</t>
  </si>
  <si>
    <t>ANTIOQUIA - ALCALDÍA MUNICIPIO DE PUERTO NARE</t>
  </si>
  <si>
    <t>“AMPLIACIÓN, MANTENIMIENTO Y REPARACIÓN DE LA RED DE ALUMBRADO PUBLICO DEL MUNICIPIO DE PUERTO NARE”.</t>
  </si>
  <si>
    <r>
      <t>Antioquia</t>
    </r>
    <r>
      <rPr>
        <sz val="11"/>
        <color theme="1"/>
        <rFont val="Calibri"/>
        <family val="2"/>
        <scheme val="minor"/>
      </rPr>
      <t> : Puerto Nare</t>
    </r>
  </si>
  <si>
    <t xml:space="preserve">	secretariacontratacion@puertonare-antioquia.gov.co</t>
  </si>
  <si>
    <t>MANYMUN S.A.S	
nit. 900508008</t>
  </si>
  <si>
    <t>OSCAR ECHAVARRIA CEBALLOS</t>
  </si>
  <si>
    <t>MUNICIPIO DE PUERTO NARE</t>
  </si>
  <si>
    <t>IP001-2025</t>
  </si>
  <si>
    <t>Contratos y convenios con más de dos partes</t>
  </si>
  <si>
    <t>ANTIOQUIA - EMPRESA DE SERVICIOS PUBLICOS DOMICIALIARIOS DE ITUANGO S.A E.S.P</t>
  </si>
  <si>
    <t>AMPLIACION DE LA COBERTURA DE ALCANTARILLADO SANITARIO EN EL BARRIO EL SALTO, EN EL MUNICIPIO DE CONDOTO - CHOCÓ</t>
  </si>
  <si>
    <t>14-APR-25</t>
  </si>
  <si>
    <t>CS-SP-008-2025</t>
  </si>
  <si>
    <t>CONVENIO SOLIDARIO CON LA J.A.C VEREDA BARBASCAL PARA LA CONSTRUCCIÓN DE UN TRAMO DE PLACA HUELLA EN EL MARCO DE LA EJECUCIÓN DEL CONVENIO INTERADMINISTRATIVO 24AS111B2031 DE 2024, CELEBRADO ENTRE EL MUNICIPIO DE YOLOMBÓ Y LA GOBERNACIÓN DE ANTIOQUIA</t>
  </si>
  <si>
    <t>CS-SP-007-2025</t>
  </si>
  <si>
    <t>CONVENIO SOLIDARIO CON LA J.A.C VEREDA LA ABISINIA PARA LA CONSTRUCCIÓN DE UN TRAMO DE PLACA HUELLA EN EL MARCO DE LA EJECUCIÓN DEL CONVENIO INTERADMINISTRATIVO 24AS111B2031 DE 2024, CELEBRADO ENTRE EL MUNICIPIO DE YOLOMBÓ Y LA GOBERNACIÓN DE ANTIOQUIA</t>
  </si>
  <si>
    <t>CI-10-2025</t>
  </si>
  <si>
    <t>ANTIOQUIA - ALCALDÍA MUNICIPIO DE GUADALUPE</t>
  </si>
  <si>
    <t>ADMINISTRACIÓN DELEGADA DE RECURSOS PARA EJECUTAR EL PROYECTO “CONSTRUCCIÓN DE SANEAMIENTOS HÍDRICOS RURALES TIPO POZOS SÉPTICOS EN EL MUNICIPIO DE GUADALUPE - ANTIOQUIA</t>
  </si>
  <si>
    <t>DPOSP-CI-008-2025</t>
  </si>
  <si>
    <t>ANTIOQUIA - ALCALDÍA MUNICIPIO DE ITUANGO</t>
  </si>
  <si>
    <t>CONTRATO INTERADMINISTRATIVO POR ADMINISTRACIÓN DELEGADA SIN REPRESENTACIÓN PARA REALIZAR LA CONSTRUCCION DE LA RED DE ALCANTARILLADO PARA DESCARGA, CON PROYECCION HACIA LA FUTURA UBICACIÓN DE LA PLATA DE TRATAMIENTO DE AGUAS RESIDUALES (PTAR) OCCIDENTAL DEL MUNICIPIO DE ITUANGO- ANTIOQUIA</t>
  </si>
  <si>
    <t>“CONSTRUCCIÓN DE UNIDADES SANITARIAS RURALES EN EL MUNICIPIO DE CAÑASGORDAS, DEPARTAMENTO DE ANTIOQUIA EN EL MARCO DEL CONVENIO DE USO DE RECURSOS 519 DE 2025 SUSCRITO ENTRE EL MINISTERIO DE VIVIENDA, CIUDAD Y TERRITORIO Y EL MUNICIPIO DE CAÑASGORDAS-ANTIOQUIA.”</t>
  </si>
  <si>
    <t>CI-003-2025</t>
  </si>
  <si>
    <t>CONTRATO INTERADMINISTRATIVO DE ADMINISTRACIÓN DELEGADA PARA LA CONSTRUCCIÓN DE COLECTOR DE DESCARGA DE LA PLANTA DE TRATAMIENTO DE AGUAS RESIDUALES DOMESTICAS PTARD Y LA RED DE ALCANTARILLADO DE AGUA LLUVIAS EN EL CORREGIMIENTO SAN PASCUAL MUNICIPIO DE CAÑASGORDAS.</t>
  </si>
  <si>
    <t>SA-007-2025</t>
  </si>
  <si>
    <t>Selección Abreviada de Menor Cuantía (Ley 1150 de 2007)</t>
  </si>
  <si>
    <t>ANTIOQUIA - ALCALDÍA MUNICIPIO DE ZARAGOZA</t>
  </si>
  <si>
    <t>CONSTRUCCIÓN DE 700 METROS LINEALES DE CUNETA Y BORDILLO PARA PAVIMENTO RÍGIDO EN LA VEREDA CORDERITO- ICACALES UBICADA EN LA ZONA RURAL DEL MUNICIPIO DE ZARAGOZA, ANTIOQUIA</t>
  </si>
  <si>
    <r>
      <t>Antioquia</t>
    </r>
    <r>
      <rPr>
        <sz val="11"/>
        <color theme="1"/>
        <rFont val="Calibri"/>
        <family val="2"/>
        <scheme val="minor"/>
      </rPr>
      <t> : Jardín</t>
    </r>
  </si>
  <si>
    <r>
      <t>Antioquia</t>
    </r>
    <r>
      <rPr>
        <sz val="11"/>
        <color theme="1"/>
        <rFont val="Calibri"/>
        <family val="2"/>
        <scheme val="minor"/>
      </rPr>
      <t> : Yolombo</t>
    </r>
  </si>
  <si>
    <r>
      <t>Antioquia</t>
    </r>
    <r>
      <rPr>
        <sz val="11"/>
        <color theme="1"/>
        <rFont val="Calibri"/>
        <family val="2"/>
        <scheme val="minor"/>
      </rPr>
      <t> : Guadalupe</t>
    </r>
  </si>
  <si>
    <r>
      <t>Antioquia</t>
    </r>
    <r>
      <rPr>
        <sz val="11"/>
        <color theme="1"/>
        <rFont val="Calibri"/>
        <family val="2"/>
        <scheme val="minor"/>
      </rPr>
      <t> : Ituango</t>
    </r>
  </si>
  <si>
    <r>
      <t>Antioquia</t>
    </r>
    <r>
      <rPr>
        <sz val="11"/>
        <color theme="1"/>
        <rFont val="Calibri"/>
        <family val="2"/>
        <scheme val="minor"/>
      </rPr>
      <t> : Cañasgordas</t>
    </r>
  </si>
  <si>
    <r>
      <t>Antioquia</t>
    </r>
    <r>
      <rPr>
        <sz val="11"/>
        <color theme="1"/>
        <rFont val="Calibri"/>
        <family val="2"/>
        <scheme val="minor"/>
      </rPr>
      <t> : Zaragoza</t>
    </r>
  </si>
  <si>
    <t xml:space="preserve">	contactenos@servituango.gov.co</t>
  </si>
  <si>
    <t>JUNTA DE ACCIÓN COMUNAL VEREDA BARBASCAL</t>
  </si>
  <si>
    <t>JHON JAIRO CASTRILLON RIVERA</t>
  </si>
  <si>
    <t>JUNTA DE ACCIÓN COMUNAL VEREDA LA ABISINIA</t>
  </si>
  <si>
    <t>CLAUDIA CRISTINA CORDOBA MUÑOZ</t>
  </si>
  <si>
    <t xml:space="preserve">	contratacion@guadalupe-antioquia.gov.co</t>
  </si>
  <si>
    <t>EMPRESA DE DESARROLLO DE SAN CARLOS – EDESAN</t>
  </si>
  <si>
    <t>JOSE LEANDRO PESTANA CHAVERRA</t>
  </si>
  <si>
    <t xml:space="preserve">	CONTRATACION@ITUANGO-ANTIOQUIA.GOV.CO</t>
  </si>
  <si>
    <t>EMPRESA DE SERVICIOS PUBLICOS DOMICILIARIOS DE ITUANGO S.A.E.S.P</t>
  </si>
  <si>
    <t>JUAN GUILLERMO GARCIA CORREA</t>
  </si>
  <si>
    <t>EMPRESA DE SERVICIOS PUBLICOS DOMICIALIARIOS DE ITUANGO S.A E.S.P</t>
  </si>
  <si>
    <t>MUNICIPIO DE GUADALUPE</t>
  </si>
  <si>
    <t>MUNICIPIO DE ITUANGO</t>
  </si>
  <si>
    <t>EMPRESA DE DESARROLLO TERRITORIAL, ECONOMICA Y SOCIAL DE MUNICIPIO DE CAÑASGORDAS-EMCAÑAS</t>
  </si>
  <si>
    <t>JOSE IVAN QUIROZ HIGUITA</t>
  </si>
  <si>
    <t xml:space="preserve">	contratacion@zaragoza-antioquia.gov.co</t>
  </si>
  <si>
    <t>MUNICIPIO DE ZARAGOZA</t>
  </si>
  <si>
    <t>FOMDETP-IC-OP-009-2025</t>
  </si>
  <si>
    <t>MEJORAMIENTO DE LA INFRAESTRUCTURA FÍSICA DE LA I.E. SAN ANTONIO DE PADUA, CER VUELTA CORTADA, CER SAN MIGUEL, CER LA ISLETA, CER VIDRI EN EL MUNICIPIO DE VIGÍA DEL FUERTE EN EL DEPARTAMENTO DE ANTIOQUIA de conformidad con el CONVENIO INTERADMINISTRATIVO N° 002 DE 2025, celebrado entre el MUNICIPIO DE VIGÍA DEL FUERTE - ANTIOQUIA Y FONDO MIXTO PARA LA PROMOCIÓN Y DESARROLLO DE PROYECTOS TERRITORIALES Y DE GESTIÓN SOCIAL DEL PACÍFICO “FOMDETPACÍFICO”</t>
  </si>
  <si>
    <t>SIF-MC-026-2025</t>
  </si>
  <si>
    <t>MEJORAMIENTO PREVENTIVO DE LA TERMINAL DE TRANSPORTE FLUVIAL, DEL CASCO URBANO DEL MUNICIPIO VIGÍA DEL FUERTE - ANTIQOUIA</t>
  </si>
  <si>
    <t>USP-MC-024-2025</t>
  </si>
  <si>
    <t>SUMINISTRO DE DOTACIÓN PARA EL BUEN FUNCIONAMIENTO DE LA UNIDAD DE SERVICIOS PÚBLICOS DOMICILIARIOS DEL MUNICIPIO DE VIGÍA DEL FUERTE, DEPARTAMENTO DE ANTIOQUIA.</t>
  </si>
  <si>
    <t>CONVENIO INTERADMINISTRATIVO 03-2025</t>
  </si>
  <si>
    <t>AUNAR ESFUERZOS TÉCNICOS, ADMINISTRATIVOS Y FINANCIEROS ENTRE LA ALCALDÍA DE VIGÍA DEL FUERTE Y LA EMPRESA MUNICIPAL DE SERVICIOS PÚBLICOS DOMICILIARIOS DE VIGÍA DEL FUERTE (EMSPUVIF) PARA LA EJECUCIÓN DE ACTIVIDADES DE MANTENIMIENTO PREVENTIVO Y CORRECTIVO EN LAS REDES Y LÍNEAS DE ENERGÍA ELÉCTRICA DEL MUNICIPIO, GARANTIZANDO UNA PRESTACIÓN EFICIENTE Y CONTINUA DEL SERVICIO PÚBLICO DE ENERGÍA A LA COMUNIDAD</t>
  </si>
  <si>
    <r>
      <t>Antioquia</t>
    </r>
    <r>
      <rPr>
        <sz val="11"/>
        <color theme="1"/>
        <rFont val="Calibri"/>
        <family val="2"/>
        <scheme val="minor"/>
      </rPr>
      <t> : Vigía del Fuerte</t>
    </r>
  </si>
  <si>
    <t xml:space="preserve">	planeacion@vigiadelfuerte-antioquia.gov.co</t>
  </si>
  <si>
    <t xml:space="preserve">	unidaddeservicios@vigiadelfuerte-antioquia.gov.co</t>
  </si>
  <si>
    <t xml:space="preserve">	planeacion@hvigiadelfuerte-antioquia.gov.co</t>
  </si>
  <si>
    <t>EMPRESA DE SERVICIOS PUBLICOS DOMICILIARIOS DE VIGIA DEL FUERTE (EMSPUVIF)</t>
  </si>
  <si>
    <t xml:space="preserve">FONDO MIXTO PARA LA PROMOCIÓN Y DESARROLLO DE PROYECTOS TERRITORIALES Y DE GESTIÓN SOCIAL DEL PACÍFICO </t>
  </si>
  <si>
    <t>CI002-2025</t>
  </si>
  <si>
    <t>CONTRATO INTERADMINISTRATIVO DE ADMINISTRACIÓN DELEGADA (MANDATO SIN REPRESENTACIÓN), TENDIENTE A LLEVAR A CABO LA ADECUACIÓN Y REPOSICIÓN DE EQUIPOS DEL SISTEMA DE CAPTACIÓN Y TRATAMIENTO EN EL ACUEDUCTO DEL CENTRO POBLADO DEL CORREGIMIENTO EL JARDIN TAMANA DEL MUNICIPIO DE CÁCERES, ANTIOQUIA Y LA CORRESPONDIENTE INTERVENTORÍA TÉCNICA, ADMINISTRATIVA, FINANCIERA, AMBIENTAL Y SOCIAL DEL PROYECTO.</t>
  </si>
  <si>
    <t>08-APR-25</t>
  </si>
  <si>
    <t>CD-180-2025</t>
  </si>
  <si>
    <t>CONTRATO INTERADMINISTRATIVO POR ADMINISTRACIÓN DELEGADA DE RECURSOS PARA EL MEJORAMIENTO MECÁNICO DE LA RED VIAL EN LAS VEREDAS LA ARABIA, HOYO RICO Y COMINALES DEL MUNICIPIO DE PUERTO NARE (ANTIOQUIA)</t>
  </si>
  <si>
    <r>
      <t>Antioquia</t>
    </r>
    <r>
      <rPr>
        <sz val="11"/>
        <color theme="1"/>
        <rFont val="Calibri"/>
        <family val="2"/>
        <scheme val="minor"/>
      </rPr>
      <t> : Cáceres</t>
    </r>
  </si>
  <si>
    <t xml:space="preserve">	secretariacontratacion01@gmail.com</t>
  </si>
  <si>
    <t>EMPRESA AUTONOMA DEL MUNICIPIO DE GUATAPE</t>
  </si>
  <si>
    <t>DANIELA GUARIN CARDONA</t>
  </si>
  <si>
    <t>CMC-PLA-OP-013-2025</t>
  </si>
  <si>
    <t>Construcción salón comunitario en la comunidad indígena Turriquitadó Alto del municipio de Murindó.</t>
  </si>
  <si>
    <r>
      <t>Antioquia</t>
    </r>
    <r>
      <rPr>
        <sz val="11"/>
        <color theme="1"/>
        <rFont val="Calibri"/>
        <family val="2"/>
        <scheme val="minor"/>
      </rPr>
      <t> : Murindó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</si>
</sst>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0\ &quot;€&quot;_-;\-* #,##0\ &quot;€&quot;_-;_-* &quot;-&quot;\ &quot;€&quot;_-;_-@_-"/>
    <numFmt numFmtId="165" formatCode="_(* #,##0.00_);_(* \(#,##0.00\);_(* &quot;-&quot;??_);_(@_)"/>
    <numFmt numFmtId="166" formatCode="_-&quot;€&quot;\ * #,##0_-;\-&quot;€&quot;\ * #,##0_-;_-&quot;€&quot;\ * &quot;-&quot;??_-;_-@_-"/>
    <numFmt numFmtId="167" formatCode="#,##0_ ;\-#,##0\ "/>
    <numFmt numFmtId="168" formatCode="_-[$$-240A]\ * #,##0.00_-;\-[$$-240A]\ * #,##0.00_-;_-[$$-240A]\ * &quot;-&quot;??_-;_-@_-"/>
    <numFmt numFmtId="169" formatCode="_-[$$-240A]\ * #,##0_-;\-[$$-240A]\ * #,##0_-;_-[$$-240A]\ * &quot;-&quot;??_-;_-@_-"/>
  </numFmts>
  <fonts count="25"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1"/>
      <name val="Calibri"/>
      <family val="2"/>
      <scheme val="minor"/>
    </font>
    <font>
      <b/>
      <sz val="20"/>
      <color rgb="FFC00000"/>
      <name val="Calibri"/>
      <family val="2"/>
      <scheme val="minor"/>
    </font>
    <font>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22"/>
      <color rgb="FFC00000"/>
      <name val="Calibri"/>
      <family val="2"/>
      <scheme val="minor"/>
    </font>
    <font>
      <b/>
      <sz val="11"/>
      <name val="Calibri"/>
      <family val="2"/>
      <scheme val="minor"/>
    </font>
    <font>
      <sz val="8"/>
      <name val="Calibri"/>
      <family val="2"/>
      <scheme val="minor"/>
    </font>
    <font>
      <sz val="11"/>
      <name val="Calibri"/>
      <family val="2"/>
      <scheme val="minor"/>
    </font>
    <font>
      <sz val="12"/>
      <name val="Calibri"/>
      <family val="2"/>
      <scheme val="minor"/>
    </font>
    <font>
      <b/>
      <sz val="12"/>
      <name val="Calibri"/>
      <family val="2"/>
      <scheme val="minor"/>
    </font>
    <font>
      <sz val="6"/>
      <color rgb="FF3D3D3D"/>
      <name val="Arial"/>
      <family val="2"/>
    </font>
    <font>
      <b/>
      <sz val="6"/>
      <color rgb="FF3D3D3D"/>
      <name val="Arial"/>
      <family val="2"/>
    </font>
    <font>
      <sz val="11"/>
      <color rgb="FF3D3D3D"/>
      <name val="Arial"/>
      <family val="2"/>
    </font>
    <font>
      <sz val="7"/>
      <color rgb="FF3D3D3D"/>
      <name val="Arial"/>
      <family val="2"/>
    </font>
    <font>
      <b/>
      <sz val="7"/>
      <color rgb="FF3D3D3D"/>
      <name val="Arial"/>
      <family val="2"/>
    </font>
    <font>
      <b/>
      <sz val="1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3" fillId="0" borderId="0" applyNumberForma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cellStyleXfs>
  <cellXfs count="178">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vertical="center"/>
    </xf>
    <xf numFmtId="0" fontId="2" fillId="2" borderId="1" xfId="0" applyFont="1" applyFill="1" applyBorder="1" applyAlignment="1">
      <alignment horizontal="left" vertical="center"/>
    </xf>
    <xf numFmtId="0" fontId="5" fillId="0" borderId="0" xfId="0" applyFont="1" applyAlignment="1">
      <alignment horizontal="center"/>
    </xf>
    <xf numFmtId="0" fontId="13" fillId="0" borderId="0" xfId="0" applyFont="1" applyAlignment="1">
      <alignment horizontal="right"/>
    </xf>
    <xf numFmtId="0" fontId="12" fillId="0" borderId="0" xfId="0" applyFont="1"/>
    <xf numFmtId="0" fontId="1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 fontId="12" fillId="0" borderId="1" xfId="2" applyNumberFormat="1" applyFont="1" applyBorder="1" applyAlignment="1">
      <alignment horizontal="center" vertical="center"/>
    </xf>
    <xf numFmtId="1" fontId="11" fillId="2" borderId="1" xfId="2" applyNumberFormat="1" applyFont="1" applyFill="1" applyBorder="1" applyAlignment="1">
      <alignment horizontal="center" vertical="center"/>
    </xf>
    <xf numFmtId="1" fontId="12" fillId="2" borderId="1" xfId="2" applyNumberFormat="1" applyFont="1" applyFill="1" applyBorder="1" applyAlignment="1">
      <alignment horizontal="center" vertical="center"/>
    </xf>
    <xf numFmtId="0" fontId="1" fillId="0" borderId="0" xfId="0" applyFont="1" applyAlignment="1">
      <alignment horizontal="center" vertical="center"/>
    </xf>
    <xf numFmtId="1" fontId="12" fillId="0" borderId="0" xfId="2" applyNumberFormat="1" applyFont="1" applyAlignment="1">
      <alignment horizontal="center" vertical="center"/>
    </xf>
    <xf numFmtId="164" fontId="12" fillId="0" borderId="0" xfId="2" applyFont="1" applyAlignment="1">
      <alignment horizontal="center" vertical="center"/>
    </xf>
    <xf numFmtId="0" fontId="12" fillId="0" borderId="0" xfId="2" applyNumberFormat="1" applyFont="1" applyAlignment="1">
      <alignment horizontal="center" vertical="center"/>
    </xf>
    <xf numFmtId="166" fontId="12" fillId="0" borderId="0" xfId="2" applyNumberFormat="1" applyFont="1" applyAlignment="1">
      <alignment horizontal="center" vertical="center"/>
    </xf>
    <xf numFmtId="167" fontId="12" fillId="0" borderId="0" xfId="2" applyNumberFormat="1"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166" fontId="8" fillId="0" borderId="0" xfId="2" applyNumberFormat="1" applyFont="1" applyAlignment="1">
      <alignment horizontal="center" vertical="center"/>
    </xf>
    <xf numFmtId="1" fontId="11" fillId="2" borderId="0" xfId="2" applyNumberFormat="1" applyFont="1" applyFill="1" applyAlignment="1">
      <alignment horizontal="center" vertical="center"/>
    </xf>
    <xf numFmtId="164" fontId="11" fillId="2" borderId="0" xfId="2" applyFont="1" applyFill="1" applyAlignment="1">
      <alignment horizontal="center" vertical="center"/>
    </xf>
    <xf numFmtId="0" fontId="11" fillId="2" borderId="0" xfId="2" applyNumberFormat="1" applyFont="1" applyFill="1" applyAlignment="1">
      <alignment horizontal="center" vertical="center"/>
    </xf>
    <xf numFmtId="166" fontId="11" fillId="2" borderId="0" xfId="2" applyNumberFormat="1" applyFont="1" applyFill="1" applyAlignment="1">
      <alignment horizontal="center" vertical="center"/>
    </xf>
    <xf numFmtId="167" fontId="11" fillId="2" borderId="0" xfId="2" applyNumberFormat="1" applyFont="1" applyFill="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6" fontId="9" fillId="2" borderId="0" xfId="2" applyNumberFormat="1" applyFont="1" applyFill="1" applyAlignment="1">
      <alignment horizontal="center" vertical="center"/>
    </xf>
    <xf numFmtId="164" fontId="12" fillId="0" borderId="0" xfId="2" applyFont="1" applyAlignment="1">
      <alignment vertical="center"/>
    </xf>
    <xf numFmtId="1" fontId="12" fillId="2" borderId="0" xfId="2" applyNumberFormat="1" applyFont="1" applyFill="1" applyAlignment="1">
      <alignment horizontal="center" vertical="center"/>
    </xf>
    <xf numFmtId="164" fontId="12" fillId="2" borderId="0" xfId="2" applyFont="1" applyFill="1" applyAlignment="1">
      <alignment horizontal="center" vertical="center"/>
    </xf>
    <xf numFmtId="166" fontId="12" fillId="2" borderId="0" xfId="2" applyNumberFormat="1" applyFont="1" applyFill="1" applyAlignment="1">
      <alignment horizontal="center" vertical="center"/>
    </xf>
    <xf numFmtId="167" fontId="12" fillId="2" borderId="0" xfId="2" applyNumberFormat="1" applyFont="1" applyFill="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166" fontId="8" fillId="2" borderId="0" xfId="2" applyNumberFormat="1" applyFont="1" applyFill="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0" fontId="16" fillId="0" borderId="0" xfId="0" applyFont="1"/>
    <xf numFmtId="0" fontId="14" fillId="0" borderId="1" xfId="0" applyFont="1" applyBorder="1" applyAlignment="1">
      <alignment horizontal="center" vertical="center" wrapText="1"/>
    </xf>
    <xf numFmtId="0" fontId="2" fillId="0" borderId="0" xfId="0" applyFont="1"/>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1" applyFont="1" applyBorder="1" applyAlignment="1">
      <alignment horizontal="center" vertical="center" wrapText="1"/>
    </xf>
    <xf numFmtId="0" fontId="3" fillId="4" borderId="0" xfId="1" applyFill="1" applyBorder="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14" fontId="17" fillId="4" borderId="0" xfId="0" applyNumberFormat="1" applyFont="1" applyFill="1" applyAlignment="1">
      <alignment horizontal="center" vertical="center" wrapText="1"/>
    </xf>
    <xf numFmtId="0" fontId="1" fillId="0" borderId="1" xfId="0" applyFont="1" applyBorder="1" applyAlignment="1">
      <alignment horizontal="center" vertical="center" wrapText="1"/>
    </xf>
    <xf numFmtId="0" fontId="3" fillId="0" borderId="0" xfId="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14" fontId="19"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16" fillId="0" borderId="1" xfId="0" applyNumberFormat="1"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4" fontId="22" fillId="0" borderId="0" xfId="0" applyNumberFormat="1" applyFont="1" applyAlignment="1">
      <alignment horizontal="center" vertical="center" wrapText="1"/>
    </xf>
    <xf numFmtId="168" fontId="0" fillId="0" borderId="0" xfId="0" applyNumberFormat="1"/>
    <xf numFmtId="168" fontId="17" fillId="4" borderId="0" xfId="0" applyNumberFormat="1" applyFont="1" applyFill="1" applyAlignment="1">
      <alignment horizontal="center" vertical="center" wrapText="1"/>
    </xf>
    <xf numFmtId="168" fontId="16" fillId="0" borderId="0" xfId="0" applyNumberFormat="1" applyFont="1"/>
    <xf numFmtId="168" fontId="0" fillId="0" borderId="0" xfId="4" applyNumberFormat="1" applyFont="1"/>
    <xf numFmtId="168" fontId="19" fillId="0" borderId="0" xfId="4" applyNumberFormat="1" applyFont="1" applyFill="1" applyBorder="1" applyAlignment="1">
      <alignment horizontal="center" vertical="center" wrapText="1"/>
    </xf>
    <xf numFmtId="168" fontId="0" fillId="0" borderId="0" xfId="4" applyNumberFormat="1" applyFont="1" applyFill="1" applyBorder="1" applyAlignment="1">
      <alignment horizontal="center" vertical="center" wrapText="1"/>
    </xf>
    <xf numFmtId="168" fontId="22" fillId="0" borderId="0" xfId="4" applyNumberFormat="1" applyFont="1" applyFill="1" applyBorder="1" applyAlignment="1">
      <alignment horizontal="center" vertical="center" wrapText="1"/>
    </xf>
    <xf numFmtId="168" fontId="2" fillId="0" borderId="0" xfId="4" applyNumberFormat="1" applyFont="1" applyAlignment="1">
      <alignment vertical="center"/>
    </xf>
    <xf numFmtId="169" fontId="0" fillId="0" borderId="0" xfId="0" applyNumberFormat="1"/>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2" fillId="0" borderId="1" xfId="2" applyNumberFormat="1" applyFont="1" applyBorder="1" applyAlignment="1">
      <alignment horizontal="center" vertical="center"/>
    </xf>
    <xf numFmtId="169" fontId="11" fillId="2" borderId="1" xfId="2" applyNumberFormat="1" applyFont="1" applyFill="1" applyBorder="1" applyAlignment="1">
      <alignment horizontal="center" vertical="center"/>
    </xf>
    <xf numFmtId="169" fontId="12" fillId="2" borderId="1" xfId="2" applyNumberFormat="1" applyFont="1" applyFill="1" applyBorder="1" applyAlignment="1">
      <alignment horizontal="center" vertical="center"/>
    </xf>
    <xf numFmtId="169" fontId="0" fillId="0" borderId="0" xfId="0" applyNumberFormat="1" applyAlignment="1">
      <alignment horizontal="center" vertical="center"/>
    </xf>
    <xf numFmtId="169" fontId="12" fillId="3" borderId="1" xfId="2" applyNumberFormat="1" applyFont="1" applyFill="1" applyBorder="1" applyAlignment="1">
      <alignment horizontal="center" vertical="center"/>
    </xf>
    <xf numFmtId="169" fontId="11" fillId="0" borderId="8" xfId="0" applyNumberFormat="1" applyFont="1" applyBorder="1" applyAlignment="1">
      <alignment horizontal="center" vertical="center"/>
    </xf>
    <xf numFmtId="1" fontId="0" fillId="0" borderId="0" xfId="0" applyNumberFormat="1"/>
    <xf numFmtId="1" fontId="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1" fontId="11"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3" fillId="0" borderId="0" xfId="0" applyNumberFormat="1" applyFont="1" applyAlignment="1">
      <alignment horizontal="left"/>
    </xf>
    <xf numFmtId="1" fontId="0" fillId="0" borderId="0" xfId="0" applyNumberFormat="1" applyAlignment="1">
      <alignment horizontal="center" vertical="center"/>
    </xf>
    <xf numFmtId="1" fontId="2" fillId="3" borderId="0" xfId="0" applyNumberFormat="1" applyFont="1" applyFill="1" applyAlignment="1">
      <alignment horizontal="right" vertical="center"/>
    </xf>
    <xf numFmtId="1" fontId="12" fillId="3" borderId="1" xfId="3"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8"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8" fontId="16" fillId="4" borderId="0" xfId="0" applyNumberFormat="1" applyFont="1" applyFill="1" applyAlignment="1">
      <alignment horizontal="center" vertical="center" wrapText="1"/>
    </xf>
    <xf numFmtId="14" fontId="16" fillId="4" borderId="0" xfId="0" applyNumberFormat="1" applyFont="1" applyFill="1" applyAlignment="1">
      <alignment horizontal="center" vertical="center" wrapText="1"/>
    </xf>
    <xf numFmtId="14" fontId="16" fillId="4" borderId="1" xfId="0"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20" fillId="4" borderId="0" xfId="0" applyFont="1" applyFill="1" applyAlignment="1">
      <alignment horizontal="center" vertical="center" wrapText="1"/>
    </xf>
    <xf numFmtId="168" fontId="21" fillId="4" borderId="0" xfId="0" applyNumberFormat="1" applyFont="1" applyFill="1" applyAlignment="1">
      <alignment horizontal="center" vertical="center" wrapText="1"/>
    </xf>
    <xf numFmtId="14" fontId="19" fillId="4" borderId="0" xfId="0" applyNumberFormat="1" applyFont="1" applyFill="1" applyAlignment="1">
      <alignment horizontal="center" vertical="center" wrapText="1"/>
    </xf>
    <xf numFmtId="0" fontId="16" fillId="0" borderId="0" xfId="0" applyFont="1" applyAlignment="1">
      <alignment horizontal="center"/>
    </xf>
    <xf numFmtId="168" fontId="16" fillId="0" borderId="0" xfId="0" applyNumberFormat="1" applyFont="1" applyAlignment="1">
      <alignment horizontal="center"/>
    </xf>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1" fillId="0" borderId="8" xfId="0" applyNumberFormat="1" applyFont="1" applyBorder="1" applyAlignment="1">
      <alignment horizontal="center" vertical="center"/>
    </xf>
    <xf numFmtId="0" fontId="10" fillId="3"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4" fillId="0" borderId="1" xfId="0" applyFont="1" applyBorder="1" applyAlignment="1">
      <alignment horizontal="center" vertical="center" wrapText="1"/>
    </xf>
    <xf numFmtId="8" fontId="16" fillId="0" borderId="1"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168" fontId="14" fillId="0" borderId="2" xfId="0" applyNumberFormat="1" applyFont="1" applyBorder="1" applyAlignment="1">
      <alignment horizontal="center" vertical="center" wrapText="1"/>
    </xf>
    <xf numFmtId="168" fontId="14" fillId="0" borderId="4"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2" fillId="0" borderId="0" xfId="0" applyFont="1" applyAlignment="1">
      <alignment horizontal="center"/>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 fillId="0" borderId="0" xfId="0" applyFont="1" applyAlignment="1">
      <alignment horizontal="center" vertical="center"/>
    </xf>
    <xf numFmtId="8" fontId="16" fillId="4" borderId="1"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68" fontId="1" fillId="0" borderId="2"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4" fillId="0" borderId="0" xfId="0" applyFont="1" applyAlignment="1">
      <alignment horizont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3" fillId="4" borderId="1" xfId="1" applyFill="1" applyBorder="1" applyAlignment="1">
      <alignment horizontal="center" vertical="center" wrapText="1"/>
    </xf>
    <xf numFmtId="0" fontId="24"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8" fontId="1" fillId="0" borderId="2" xfId="4" applyNumberFormat="1" applyFont="1" applyBorder="1" applyAlignment="1">
      <alignment horizontal="center" vertical="center" wrapText="1"/>
    </xf>
    <xf numFmtId="168" fontId="1" fillId="0" borderId="4" xfId="4" applyNumberFormat="1" applyFont="1" applyBorder="1" applyAlignment="1">
      <alignment horizontal="center" vertical="center" wrapText="1"/>
    </xf>
    <xf numFmtId="0" fontId="0" fillId="0" borderId="4" xfId="0" applyBorder="1" applyAlignment="1">
      <alignment horizontal="center" vertical="center"/>
    </xf>
    <xf numFmtId="0" fontId="0"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8" fontId="0"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cellXfs>
  <cellStyles count="5">
    <cellStyle name="Hipervínculo" xfId="1" builtinId="8"/>
    <cellStyle name="Millares" xfId="3" builtinId="3"/>
    <cellStyle name="Moneda" xfId="4"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p>
          <a:p>
            <a:pPr>
              <a:defRPr>
                <a:solidFill>
                  <a:sysClr val="windowText" lastClr="000000"/>
                </a:solidFill>
              </a:defRPr>
            </a:pPr>
            <a:r>
              <a:rPr lang="en-US">
                <a:solidFill>
                  <a:sysClr val="windowText" lastClr="000000"/>
                </a:solidFill>
              </a:rPr>
              <a:t>TOTAL EN URABA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barChart>
        <c:barDir val="col"/>
        <c:grouping val="clustered"/>
        <c:varyColors val="0"/>
        <c:ser>
          <c:idx val="0"/>
          <c:order val="0"/>
          <c:tx>
            <c:strRef>
              <c:f>RESUMEN!$B$52</c:f>
              <c:strCache>
                <c:ptCount val="1"/>
                <c:pt idx="0">
                  <c:v>TOTAL EN URABA</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Pt>
            <c:idx val="0"/>
            <c:invertIfNegative val="0"/>
            <c:bubble3D val="0"/>
            <c:extLst>
              <c:ext xmlns:c16="http://schemas.microsoft.com/office/drawing/2014/chart" uri="{C3380CC4-5D6E-409C-BE32-E72D297353CC}">
                <c16:uniqueId val="{00000001-A3D0-499F-8093-EE1074CEF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RESUMEN!$C$50:$F$50</c:f>
              <c:strCache>
                <c:ptCount val="4"/>
                <c:pt idx="0">
                  <c:v> TOTAL DESDE
 ENERO 2025 </c:v>
                </c:pt>
                <c:pt idx="1">
                  <c:v>MARZO 2024</c:v>
                </c:pt>
                <c:pt idx="2">
                  <c:v>FEBRERO 2024</c:v>
                </c:pt>
                <c:pt idx="3">
                  <c:v>ENERO 2024</c:v>
                </c:pt>
              </c:strCache>
            </c:strRef>
          </c:cat>
          <c:val>
            <c:numRef>
              <c:f>RESUMEN!$C$52:$F$52</c:f>
              <c:numCache>
                <c:formatCode>_-[$$-240A]\ * #,##0_-;\-[$$-240A]\ * #,##0_-;_-[$$-240A]\ * "-"??_-;_-@_-</c:formatCode>
                <c:ptCount val="4"/>
                <c:pt idx="0">
                  <c:v>530.96722999999997</c:v>
                </c:pt>
                <c:pt idx="1">
                  <c:v>451.38512300000002</c:v>
                </c:pt>
                <c:pt idx="2">
                  <c:v>79.582106999999993</c:v>
                </c:pt>
                <c:pt idx="3">
                  <c:v>0</c:v>
                </c:pt>
              </c:numCache>
            </c:numRef>
          </c:val>
          <c:extLst>
            <c:ext xmlns:c16="http://schemas.microsoft.com/office/drawing/2014/chart" uri="{C3380CC4-5D6E-409C-BE32-E72D297353CC}">
              <c16:uniqueId val="{00000006-A3D0-499F-8093-EE1074CEFCD2}"/>
            </c:ext>
          </c:extLst>
        </c:ser>
        <c:dLbls>
          <c:showLegendKey val="0"/>
          <c:showVal val="0"/>
          <c:showCatName val="0"/>
          <c:showSerName val="0"/>
          <c:showPercent val="0"/>
          <c:showBubbleSize val="0"/>
        </c:dLbls>
        <c:gapWidth val="164"/>
        <c:overlap val="-22"/>
        <c:axId val="931010352"/>
        <c:axId val="931010896"/>
      </c:barChart>
      <c:catAx>
        <c:axId val="931010352"/>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896"/>
        <c:crosses val="autoZero"/>
        <c:auto val="1"/>
        <c:lblAlgn val="ctr"/>
        <c:lblOffset val="100"/>
        <c:noMultiLvlLbl val="0"/>
      </c:catAx>
      <c:valAx>
        <c:axId val="931010896"/>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endParaRPr lang="es-CO">
              <a:solidFill>
                <a:sysClr val="windowText" lastClr="000000"/>
              </a:solidFill>
            </a:endParaRPr>
          </a:p>
          <a:p>
            <a:pPr>
              <a:defRPr>
                <a:solidFill>
                  <a:sysClr val="windowText" lastClr="000000"/>
                </a:solidFill>
              </a:defRPr>
            </a:pPr>
            <a:r>
              <a:rPr lang="en-US">
                <a:solidFill>
                  <a:sysClr val="windowText" lastClr="000000"/>
                </a:solidFill>
              </a:rPr>
              <a:t>TOTAL EN ANTIOQUIA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8.4925368097814466E-2"/>
          <c:y val="0.20289022686284425"/>
          <c:w val="0.87856457922464537"/>
          <c:h val="0.58710584856868664"/>
        </c:manualLayout>
      </c:layout>
      <c:barChart>
        <c:barDir val="col"/>
        <c:grouping val="clustered"/>
        <c:varyColors val="0"/>
        <c:ser>
          <c:idx val="0"/>
          <c:order val="0"/>
          <c:tx>
            <c:strRef>
              <c:f>RESUMEN!$B$53</c:f>
              <c:strCache>
                <c:ptCount val="1"/>
                <c:pt idx="0">
                  <c:v>TOTAL EN ANTIOQUIA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RESUMEN!$C$50:$F$50</c:f>
              <c:strCache>
                <c:ptCount val="4"/>
                <c:pt idx="0">
                  <c:v> TOTAL DESDE
 ENERO 2025 </c:v>
                </c:pt>
                <c:pt idx="1">
                  <c:v>MARZO 2024</c:v>
                </c:pt>
                <c:pt idx="2">
                  <c:v>FEBRERO 2024</c:v>
                </c:pt>
                <c:pt idx="3">
                  <c:v>ENERO 2024</c:v>
                </c:pt>
              </c:strCache>
            </c:strRef>
          </c:cat>
          <c:val>
            <c:numRef>
              <c:f>RESUMEN!$C$53:$F$53</c:f>
              <c:numCache>
                <c:formatCode>_-[$$-240A]\ * #,##0_-;\-[$$-240A]\ * #,##0_-;_-[$$-240A]\ * "-"??_-;_-@_-</c:formatCode>
                <c:ptCount val="4"/>
                <c:pt idx="0">
                  <c:v>73544.592548999994</c:v>
                </c:pt>
                <c:pt idx="1">
                  <c:v>64015.117335000003</c:v>
                </c:pt>
                <c:pt idx="2">
                  <c:v>4285.2339330000004</c:v>
                </c:pt>
                <c:pt idx="3">
                  <c:v>5244.2412809999996</c:v>
                </c:pt>
              </c:numCache>
            </c:numRef>
          </c:val>
          <c:extLst>
            <c:ext xmlns:c16="http://schemas.microsoft.com/office/drawing/2014/chart" uri="{C3380CC4-5D6E-409C-BE32-E72D297353CC}">
              <c16:uniqueId val="{00000004-FC0E-4687-BA71-3FE63549C598}"/>
            </c:ext>
          </c:extLst>
        </c:ser>
        <c:dLbls>
          <c:showLegendKey val="0"/>
          <c:showVal val="0"/>
          <c:showCatName val="0"/>
          <c:showSerName val="0"/>
          <c:showPercent val="0"/>
          <c:showBubbleSize val="0"/>
        </c:dLbls>
        <c:gapWidth val="164"/>
        <c:overlap val="-22"/>
        <c:axId val="930346368"/>
        <c:axId val="930341472"/>
      </c:barChart>
      <c:catAx>
        <c:axId val="930346368"/>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1472"/>
        <c:crosses val="autoZero"/>
        <c:auto val="1"/>
        <c:lblAlgn val="ctr"/>
        <c:lblOffset val="100"/>
        <c:noMultiLvlLbl val="0"/>
      </c:catAx>
      <c:valAx>
        <c:axId val="930341472"/>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0110960127613E-2"/>
          <c:y val="0.16327096771607141"/>
          <c:w val="0.89436582657168651"/>
          <c:h val="0.65645538259241587"/>
        </c:manualLayout>
      </c:layout>
      <c:barChart>
        <c:barDir val="col"/>
        <c:grouping val="clustered"/>
        <c:varyColors val="0"/>
        <c:ser>
          <c:idx val="0"/>
          <c:order val="0"/>
          <c:tx>
            <c:strRef>
              <c:f>RESUMEN!$B$58</c:f>
              <c:strCache>
                <c:ptCount val="1"/>
                <c:pt idx="0">
                  <c:v>TOTAL EN ANTIOQUIA SIN URABA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RESUMEN!$C$57:$F$57</c:f>
              <c:strCache>
                <c:ptCount val="4"/>
                <c:pt idx="0">
                  <c:v> TOTAL DESDE
 ENERO 2025 </c:v>
                </c:pt>
                <c:pt idx="1">
                  <c:v>MARZO 2024</c:v>
                </c:pt>
                <c:pt idx="2">
                  <c:v>FEBRERO 2024</c:v>
                </c:pt>
                <c:pt idx="3">
                  <c:v>ENERO 2024</c:v>
                </c:pt>
              </c:strCache>
            </c:strRef>
          </c:cat>
          <c:val>
            <c:numRef>
              <c:f>RESUMEN!$C$58:$F$58</c:f>
              <c:numCache>
                <c:formatCode>0</c:formatCode>
                <c:ptCount val="4"/>
                <c:pt idx="0">
                  <c:v>20</c:v>
                </c:pt>
                <c:pt idx="1">
                  <c:v>10</c:v>
                </c:pt>
                <c:pt idx="2">
                  <c:v>6</c:v>
                </c:pt>
                <c:pt idx="3">
                  <c:v>4</c:v>
                </c:pt>
              </c:numCache>
            </c:numRef>
          </c:val>
          <c:extLst>
            <c:ext xmlns:c16="http://schemas.microsoft.com/office/drawing/2014/chart" uri="{C3380CC4-5D6E-409C-BE32-E72D297353CC}">
              <c16:uniqueId val="{00000000-B853-44AE-AB54-7D5F511A690B}"/>
            </c:ext>
          </c:extLst>
        </c:ser>
        <c:ser>
          <c:idx val="1"/>
          <c:order val="1"/>
          <c:tx>
            <c:strRef>
              <c:f>RESUMEN!$B$59</c:f>
              <c:strCache>
                <c:ptCount val="1"/>
                <c:pt idx="0">
                  <c:v>TOTAL EN URABA</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RESUMEN!$C$57:$F$57</c:f>
              <c:strCache>
                <c:ptCount val="4"/>
                <c:pt idx="0">
                  <c:v> TOTAL DESDE
 ENERO 2025 </c:v>
                </c:pt>
                <c:pt idx="1">
                  <c:v>MARZO 2024</c:v>
                </c:pt>
                <c:pt idx="2">
                  <c:v>FEBRERO 2024</c:v>
                </c:pt>
                <c:pt idx="3">
                  <c:v>ENERO 2024</c:v>
                </c:pt>
              </c:strCache>
            </c:strRef>
          </c:cat>
          <c:val>
            <c:numRef>
              <c:f>RESUMEN!$C$59:$F$59</c:f>
              <c:numCache>
                <c:formatCode>0</c:formatCode>
                <c:ptCount val="4"/>
                <c:pt idx="0">
                  <c:v>7</c:v>
                </c:pt>
                <c:pt idx="1">
                  <c:v>5</c:v>
                </c:pt>
                <c:pt idx="2">
                  <c:v>2</c:v>
                </c:pt>
                <c:pt idx="3">
                  <c:v>0</c:v>
                </c:pt>
              </c:numCache>
            </c:numRef>
          </c:val>
          <c:extLst>
            <c:ext xmlns:c16="http://schemas.microsoft.com/office/drawing/2014/chart" uri="{C3380CC4-5D6E-409C-BE32-E72D297353CC}">
              <c16:uniqueId val="{00000001-B853-44AE-AB54-7D5F511A690B}"/>
            </c:ext>
          </c:extLst>
        </c:ser>
        <c:ser>
          <c:idx val="2"/>
          <c:order val="2"/>
          <c:tx>
            <c:strRef>
              <c:f>RESUMEN!$B$60</c:f>
              <c:strCache>
                <c:ptCount val="1"/>
                <c:pt idx="0">
                  <c:v>TOTAL EN ANTIOQUIA</c:v>
                </c:pt>
              </c:strCache>
            </c:strRef>
          </c:tx>
          <c:spPr>
            <a:pattFill prst="narHorz">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RESUMEN!$C$57:$F$57</c:f>
              <c:strCache>
                <c:ptCount val="4"/>
                <c:pt idx="0">
                  <c:v> TOTAL DESDE
 ENERO 2025 </c:v>
                </c:pt>
                <c:pt idx="1">
                  <c:v>MARZO 2024</c:v>
                </c:pt>
                <c:pt idx="2">
                  <c:v>FEBRERO 2024</c:v>
                </c:pt>
                <c:pt idx="3">
                  <c:v>ENERO 2024</c:v>
                </c:pt>
              </c:strCache>
            </c:strRef>
          </c:cat>
          <c:val>
            <c:numRef>
              <c:f>RESUMEN!$C$60:$F$60</c:f>
              <c:numCache>
                <c:formatCode>0</c:formatCode>
                <c:ptCount val="4"/>
                <c:pt idx="0">
                  <c:v>27</c:v>
                </c:pt>
                <c:pt idx="1">
                  <c:v>15</c:v>
                </c:pt>
                <c:pt idx="2">
                  <c:v>8</c:v>
                </c:pt>
                <c:pt idx="3">
                  <c:v>4</c:v>
                </c:pt>
              </c:numCache>
            </c:numRef>
          </c:val>
          <c:extLst>
            <c:ext xmlns:c16="http://schemas.microsoft.com/office/drawing/2014/chart" uri="{C3380CC4-5D6E-409C-BE32-E72D297353CC}">
              <c16:uniqueId val="{00000002-B853-44AE-AB54-7D5F511A690B}"/>
            </c:ext>
          </c:extLst>
        </c:ser>
        <c:dLbls>
          <c:showLegendKey val="0"/>
          <c:showVal val="0"/>
          <c:showCatName val="0"/>
          <c:showSerName val="0"/>
          <c:showPercent val="0"/>
          <c:showBubbleSize val="0"/>
        </c:dLbls>
        <c:gapWidth val="164"/>
        <c:overlap val="-22"/>
        <c:axId val="1164098864"/>
        <c:axId val="1164097232"/>
      </c:barChart>
      <c:catAx>
        <c:axId val="1164098864"/>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7232"/>
        <c:crosses val="autoZero"/>
        <c:auto val="1"/>
        <c:lblAlgn val="ctr"/>
        <c:lblOffset val="100"/>
        <c:noMultiLvlLbl val="0"/>
      </c:catAx>
      <c:valAx>
        <c:axId val="1164097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8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36195</xdr:colOff>
      <xdr:row>0</xdr:row>
      <xdr:rowOff>9525</xdr:rowOff>
    </xdr:from>
    <xdr:to>
      <xdr:col>0</xdr:col>
      <xdr:colOff>2253914</xdr:colOff>
      <xdr:row>2</xdr:row>
      <xdr:rowOff>120290</xdr:rowOff>
    </xdr:to>
    <xdr:pic>
      <xdr:nvPicPr>
        <xdr:cNvPr id="19" name="18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9525"/>
          <a:ext cx="2217719" cy="112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89646</xdr:colOff>
      <xdr:row>45</xdr:row>
      <xdr:rowOff>0</xdr:rowOff>
    </xdr:from>
    <xdr:ext cx="2207559" cy="1120340"/>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6" y="13312588"/>
          <a:ext cx="2207559" cy="1120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53367</xdr:colOff>
      <xdr:row>48</xdr:row>
      <xdr:rowOff>85304</xdr:rowOff>
    </xdr:from>
    <xdr:to>
      <xdr:col>0</xdr:col>
      <xdr:colOff>8382000</xdr:colOff>
      <xdr:row>60</xdr:row>
      <xdr:rowOff>72978</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67234</xdr:colOff>
      <xdr:row>60</xdr:row>
      <xdr:rowOff>179295</xdr:rowOff>
    </xdr:from>
    <xdr:to>
      <xdr:col>0</xdr:col>
      <xdr:colOff>9763125</xdr:colOff>
      <xdr:row>84</xdr:row>
      <xdr:rowOff>89647</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9915521</xdr:colOff>
      <xdr:row>60</xdr:row>
      <xdr:rowOff>180974</xdr:rowOff>
    </xdr:from>
    <xdr:to>
      <xdr:col>5</xdr:col>
      <xdr:colOff>0</xdr:colOff>
      <xdr:row>84</xdr:row>
      <xdr:rowOff>85725</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0.74506</cdr:x>
      <cdr:y>0.03842</cdr:y>
    </cdr:from>
    <cdr:to>
      <cdr:x>0.98608</cdr:x>
      <cdr:y>0.16492</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6205355" y="140771"/>
          <a:ext cx="2007367" cy="463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0.73884</cdr:x>
      <cdr:y>0.13337</cdr:y>
    </cdr:from>
    <cdr:to>
      <cdr:x>0.97942</cdr:x>
      <cdr:y>0.25916</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4611595" y="499035"/>
          <a:ext cx="1501626" cy="4706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0.23913</cdr:x>
      <cdr:y>0.07076</cdr:y>
    </cdr:from>
    <cdr:to>
      <cdr:x>0.7751</cdr:x>
      <cdr:y>0.15462</cdr:y>
    </cdr:to>
    <cdr:sp macro="" textlink="">
      <cdr:nvSpPr>
        <cdr:cNvPr id="2" name="1 CuadroTexto"/>
        <cdr:cNvSpPr txBox="1"/>
      </cdr:nvSpPr>
      <cdr:spPr>
        <a:xfrm xmlns:a="http://schemas.openxmlformats.org/drawingml/2006/main">
          <a:off x="1683205" y="300585"/>
          <a:ext cx="3772682" cy="35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b="1"/>
            <a:t>NÚMERO DE CONTRATOS CELEBRADOS</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20consultaProceso('25-21-50182')" TargetMode="External"/><Relationship Id="rId13" Type="http://schemas.openxmlformats.org/officeDocument/2006/relationships/hyperlink" Target="https://www.contratos.gov.co/consultas/detalleProceso.do?numConstancia=25-12-14387311&amp;g-recaptcha-response=03AFcWeA4Ds2OUnvUYWT6awM79FXsKU3rN-_LVWpVbkjdGgWI6O7Hm-4LSWhsSWy3lPiPYdVnlp4YVm96iTh7SBvtxAwFaaXrtP_oQHYiWT8ZZNKv5gKWhV4Nlnu1jxTPec4YdbB7HxhGQbuTjT2PIsbPksEjLNZwg4kW8jMyvq1ZNprTeFJkWswLfGgzWSMT8LI5FsPJYT7zQfynfqSEzWXw79rwGRK2x4LSyMysitvyzQxQaYhfQBydxwDlEKt_F2JVz0Jkww34VrFaDZlYqo906Tot4RwWgsotQmBa9xAS70Yr63hcGi2j4Ku6CgGC_SsW6TtCsAfGyrlyduxsIGvSsxo_WzVKP-zzm-A8HkZWmEQzIkHmdWadbW3OQ78QFGLvblrVnL02KFnhC48NbLUJC1VoXO8dZc3foheu52Y4uDAIiH12cGU_5IhGYtItisKyPB-UrwR_5mH_60hMboUMwmsNLSRlvsXzgaplEvovDov5uABuYd9w80_gut4GNaisAtzDPnJsZ6CeE4M_p9YBmam9_fNa1CJ_rGZADoIol8XWvlxhjyXjFW0Kr85_k9tLJDp_9EbGNa4hsEAYiXyUodURQtNtKCcc7mZ5t5wj3ZE63yuGdycUDShBJa_XtT4iA1N0mGwgYcSpkLPCWAtYPRIaG1N1SNWNA6GX2RenRz2qRmZqfozn1Wow6eYRhWBoUw8RiHB4fu4Rg6a4ETxm1KAR-9HGscFPm9vMHixbr2Vtri4xUsJBxCwYYEJo-PpBGbJuyO5Dj3Y35CEGf29TfVTwAamIOqLh-Qhr5Q8peV3nCnfri6acRNLmN9ImoRL_Dj_KKidOTR566WIEcBm7kmjBECmoVGWFwGeYN-DgQvMyfmSPtyVI9Tc2WQQ1pbtw0ByfhBEiue4x1QvXg3mYLpjxbpghtszY5lvi1JxAw4AlAfSecxsthbM_fqLS5ta8JiiyWHaHgBqmaWE5ZuSfpNq2yi_-jvIvXjOGkhUsB9RBnXOwkry1xXvbVRXTpip7F9ytnyAFFI4zHnBaLyr6SnaG6O3E9azbNl0oGXTxgZvnLHkrIb0Q" TargetMode="External"/><Relationship Id="rId18" Type="http://schemas.openxmlformats.org/officeDocument/2006/relationships/hyperlink" Target="https://www.contratos.gov.co/consultas/detalleProceso.do?numConstancia=25-11-14372971&amp;g-recaptcha-response=03AFcWeA6JC6mEcwLir9lpY-Y8I_SXBHfJDLjmiR26jcixZVUGu0UA_7ccuvUEBazl0_D_n7kpRhHQR0M1tWliZtkB-0DABcVC8IUJH3Khu82X5T0Irn-epOnyrbgIbwAjQ8sABhr5iEJGzyWW1nD4JCOuzTknhpncxLLMAKqYYMmH5pAzZ1q9oGGQRwnAyBDivfPFEBqumqTNyphtgxyJZTncZnEoRP9yKpnacxIwU7aI-ehJSIHkplzh-u4R8ZSL8qZx264M8TlcGeUoMaGhwnQSWtyfHlxQnyMsWheChZx4FHCx3cGoiBIV_SrtHC9ifNbKByXg-yVjboNgHIhdiccbAj3WuLBM_sPaQuDIL7GvbyC4PDY19M7doPNysK9qKzgEvnzhwYoZGRchd4jwGPVc4pzIb7GopOTGKkzPiJOeKVpvw0f_QvLYmbPpdbg19G4hQV0aqwrpUX3ckYuvTKVMSbSqn4xZWJZpor0fa3uSSj7OogJENt_da4Xopk11tMNrYcFDluEaoSOIq3pDoL6xbUoqDTGzMqy9kbkOJpcPlNaWq2sMM5LIs7gZKdbx8Oa4UEGjpjZ0VQfGF-wEF0MZDvMBWdzxwKGAk9dML9R49-YWJFj9fkwn15-eG2R2n2oNiIVnSI3qyRCXwKgxLnLikuuDDLfkV_sxfXmjY-PtB_hUZvgczCZx4Ul-6i4nsBSFPBoknmPbUxBHcCvpBQp5_L1nWY1n9FdLn2CErGHlLs4Ppsx9mAw-J-X0-WRWRJIOkczwG310DfBVRjeq4y8m4vf95cFJt5_aTifRCThWzVESbbOXSqBXiHLs73SXhw7i7eNXaF4PAqhZIO7InxYdRNvvcIOZ_LY1mzQDZM0SvH7mpl4XPSq9FbdFTmKLR20-g-4cPUNEzxtqoFf97L87z5TvI_ZsCQZTVpN9UeA6sryDhsHK9J5QUApqjNbE-1NLKtC_nRErcUY6hW7IXyoAbDeMXXPnQdy8mRg8FwzSEyTXtAamqKAhTqTKa2IEoNmbv9tA_yLA1Wda0CD1PJ3bC4z5f14m1g" TargetMode="External"/><Relationship Id="rId3" Type="http://schemas.openxmlformats.org/officeDocument/2006/relationships/hyperlink" Target="javascript:%20consultaProceso('25-22-106336')" TargetMode="External"/><Relationship Id="rId21" Type="http://schemas.openxmlformats.org/officeDocument/2006/relationships/hyperlink" Target="https://www.contratos.gov.co/consultas/detalleProceso.do?numConstancia=25-12-14383998&amp;g-recaptcha-response=03AFcWeA7uVlAk1AepwdLd77TTMo5QNNXtaS9fsyb2kQMqS95TRtfCJIk0MiqNBcx7k-6f2zeAJl8w792hJir4LRULcUahh4YC3ZVh-a_E6VE5L4oznG08qDU0mJhdxMDn2gDJPfZSdte55t1YtK62a-5QC5gafXfJT35yjo0LzkyHydhAC2-vOK1avdYEq-Iz6fLuqIEFahOyQXGWNlR0dssjMokWS74P5Vh2fTPATIEZQ0WsHIYQtkmAGzbZCcpUdDuSck9eYie2bUotZ3QLIGt0OZ8ebM8wDWKaj29sQSNECryvhYjCgN2DxL2uqO1XFv9lNP1lNJJMV7juVDEJ_QByQ-Mqz8wv77s3-pbhHzoJ2WKnrsx5EtVGw5b93wp2WjQGVonW_gvx26efThbbNG4nU1809KFbrqctIk4B_8nm_pxRjCETJzrUjv6urKw6aJp6Csz2JisiVKg7r_vH5GEvvQteZMlYHO7vYJ7I577tqQ3-g4qnSzMtul1WmO-WuTVzES9Y-wWFmZKgEIpRn9P-jkvXzAJO6sDE1kA38wopIDmFT1JT4FlG2_7QosVnYYt2HGYIAYWGuwct9BCPtfQdeTgTUB8CJcdWjcgrsNyhciw6TSWtTZcYW4T1q76rUL5S4H9tDSKTSHpLmRIk6OrLMSNQYAG2oC2LGuFJLom_FR44zaxwjk-r8Pv-Thq3SrAAFNTLOU0ydJMw-Wi5-x9cIg5ZHKSaM2jBlTaTUAJ5NwV0fFMCiCzdLZNuCTtAxXPUEl_Aaa8eGWzSvWQg5Y2_AfNG60c_PC8B_-p3VC8WNIrKE0o1UBmXK-RiFOfmKpSIzn9yfzPMB9P1xj6w3uCGYaYWqlqoZG-DJldWKo8tNQHH7jJebHXAkK5Y4PC198KLJqjJt1EXgT_iCUt-Aad-aOYuxulqyXbDX6qEvLRvxifItM42TDFltjcH4E1rx1pe9LK2dbVRsRdOLtJzQqPQ5bWAqjCPGaIlSWwSBhIcxbPUomRWQlgf3lnAjop_cU_TEqt488pULx86A1_28sOFSadToYaSVg" TargetMode="External"/><Relationship Id="rId7" Type="http://schemas.openxmlformats.org/officeDocument/2006/relationships/hyperlink" Target="javascript:%20consultaProceso('25-12-14388315')" TargetMode="External"/><Relationship Id="rId12" Type="http://schemas.openxmlformats.org/officeDocument/2006/relationships/hyperlink" Target="https://www.contratos.gov.co/consultas/detalleProceso.do?numConstancia=25-12-14387367&amp;g-recaptcha-response=03AFcWeA68QjKXAzUElsr72tMiwlKV_UMThBTiu2jHk1iemNTpNh-nYu5pji_bCDlIi6yNz9SwLOwDda4UI3XqrliiDPX9KGWBgkTk9I108YuRsAWY_0bz8IwAjSneXro8f-WDEsLHENl98THwSDwegN_CUVqK_HissL9LhRidR1QtEAJKZyE1c5DKr6svj29KIL1pqVaDaFFc92HPlqQFsskl6pKghjdOnqZmzX8FT_BtVL1p2qbBdnUc2MRhmFJiDB27tozSH8-ZSRtLTLxhWv1c6YzgiWTXnwH8ninBHXcKFjwsJrD2fBrGIpnthODXTv3QM_nlcwI3GkHYF0U9IklS-sMIQ99S2x6txRdbG3xbD1Iu_D5LhxkCUO7wfmku2EGKGjTiFxQJifWylsa60braCmpco2iNSvegAvbOEMf4KQcDlyM2JphoJumajgRp2mfHJ98NryYbS-oChjSlyCAP7DgU2obz5GCkbfU8dYMzT1BYyE0a1xQEbwSpZi91FCLNGlTNpuO0Gd6CibGjgxWz0LsX_Et5E5vOJCa-p7kC3jL2_yklnD8ktIEf6RM7vEJBvfRwa9WaHyZUnlBr1clBlwbVZXCOVeGyiIG2smtWuunmVZ0RG3yYrLkSyiRjP-WAr1relnYfRClErBP8lm8LM1vLgrEWL3TEeL8cvU1E9hwTikYXuPDIPwk6V1S6DOymEDYmesiEt8GdhLp4Wjxz6Z_i9AIgIpaiWM_-408nSW8iB-CzE7bB3BBpI1sRH9ma-_rX6NFYNgy5BYwe1qIEjeOELomCxyGukJ4zQOFM8eHqj6z27bRvMiMEWcv3LglX_xMenxq1cfxQJmkuOR9EqWRQT_CxplCD3kJc9CcmRdblHqwkgVBO9j8JCAmbkkjrtPi0OumejyWVGuQ8tZ2RRTXjS0Rcb0GRI9fZseud_zw6JJJonqWEaT6K7enWKruiq2EL-kU88z73-CE1PcTx0TQ_gRuTRVv3hI3jAB8zJbI8hQ8MtzE9eBWEjEpl63AMm7qnmP1FlUa-aZQfyJxYaMqdo0xbIw" TargetMode="External"/><Relationship Id="rId17" Type="http://schemas.openxmlformats.org/officeDocument/2006/relationships/hyperlink" Target="https://www.contratos.gov.co/consultas/detalleProceso.do?numConstancia=25-12-14382474&amp;g-recaptcha-response=03AFcWeA4McJgYjbL8cfuFEBDQum-hMm5IUVLgIC8Dxw_L9d8xRmk3azo7sYUNx-jO-qZbOXW8MSlYQb5vhW90PS6oxa2t0yS_ALVysiawqi-iQC8ytMpWITT0cifGEuKKxCoz33vq7dapubyoIkQWegdL_sM4n9wm5t82GoD1pFgpoyYsPMzU9QckgWYWPESBfmJZcLgpX8hpvoI3eKthXEz8VBgYh3ksKsOZ9TnL81YotbLeC3ph3yA6xQEm49S01Rbkl4hVyOU461u2HbKFkCNOi3OQyfHKO-FdjDZR4tVEMn-hN_4WmXjM83aysd-uvMfdyM7FQr0aR3L9OBK6QcAf9GBJWH5TspGZQJ0GXB7LDyj5rjXydXquh7pHvZc8BoU8bUDYWn7iACtV9nBqoXQ8lFQFYYPXx28zE1Pw3ugr_pOE5e4RoqbVahUll1xC3Jl595uh3A3n5_V0ZLSy4KkQaQn3FmpgEdS-PMC1wpJ37MZIM8FLEdjznnuo0RDYo8bFdQvrDOfdjYHEG0wBF7B3YOBn5biDnIY286pL-YUkFBcqVv6d8s2wX7JCB4hYTCpkat2F3CN-oC07UaD8Sy2Wut5cVM5fO_QrwT-v-kYMC6DQwleQpgPuWyMoPs3v6h4FPAVMjy24wNO9AeHv8meSeKtxXGeMUR3pTxCUQGw_J5R_LM38mQhtsMeXEXsprIaFxdI8hcWHy4cvjtkCnTFIVNQHGM3f-sCPSV8X_L1rOuOObTjNRj_LgUl1J3EIptWhsWTiwARLwnSkypBTMLWcfSBpC4GCvy5Acnf8hdQ_MmoXUrf5ri8ZMRpN-2slS_NnfiGSc521Bn_W2bM-lytCKmU8bnOB9jFuR1ZzOkg00JHYTS2kKlfhmYpQKKMhZjnGKAQQVAfQwqmx3bzusygMO013CyF_GR7KteJplZvAguKJGbmEyd45uokcv8TDVX5UOeTzXUFebXQ5cT_sGc3j4BqbeKZrFMdq2nlhRDLITjXI1k0V9sDQhCw8BqUQVjTPEtuXgAQ_gLEpxLNPpLjcN73haUH2-g" TargetMode="External"/><Relationship Id="rId2" Type="http://schemas.openxmlformats.org/officeDocument/2006/relationships/hyperlink" Target="https://www.contratos.gov.co/consultas/detalleProceso.do?numConstancia=25-21-49872&amp;g-recaptcha-response=03AFcWeA5KNrEsEgeHPnX-sJGndVCF7h_OopYBlSmuNXuHlQGUkTz0v1mRY3b_N0ZW9EaPRgROMficRPSQEaHNlEFwEQagz-t3Xze9WKIeyqH3lbiEz-qo1De7SvabV5-4-pEMFWaPBp56UxpFzgwWx1V2TI2FWc9i1hrZn6dTtAYUSJ0rlg-CDkxqZBHAmE9tXtn60BLyAXK8uRzM9sxmYDozw5srWVx1697nyQ2Z_qJYtxfiVZT7Fp9d8adnm4QgYKjgVH-nJ3ar_Q4EhPNordu1uQfwEGCRVHCEXMjoA4XQkGVpmnPX-BmzzPA7kDIhhuCLtuFmM5l1epqEluwDUsuINrskX2jFwUXp7UhHSsvHDFfCwXe8c2ThguocaSSZVG_9LX4LBvNZt1DIA-Or6cibZvhd8UJdq09epBgvdSRfLMQ7cDLNX-7w-eHwsoY43Oe3HdXidlr5K7PWZfm7_vREt7cRElx6WNbgjo5EbSd057dg7KcpfFBr4sk3aRn8CwpzpU2NEZZaei2d5rZTogYM-e5uweDVQSWlzqyp-W19sNDiVmnWKpgQ6kNbtftBNCRIkaDn3HjyxgdTFvwxKAXQppoM0AFfb_6AAF4AGBTaBy99tpOWZFz0iJdbN7kRZv5TLke9wS3eX6H0IDj-Tnn1IUCW0Q_hUxk1iURkEsBc6Sn0ve5c3d_vanf8C50zK8QU5rRiJMOQ76ZDedJ9LrtEOn8puhPFFQyo3P0YwSD5Y-fxE4nI5YSMuPUgwc_2107z3IFxTiN92x1JsSywjdpKU8-FjX2qBNZmgE1Hr-ol9SqAWtH6F3V0IXrzVDmj7lRG0boMl1ihaq7u0JEHb3dOB685IY7GGru3hUl56OmNv3LHgT__Ew_QeBvl-ZeXl_RdP7qru5SWmTloJUu2IpeabADFF92s9dixpef6xBtCZjhISPophxel2b-BVD3qS7qcqciEumo5RG2wE89T4tejFQyyxK1Wkje1YSlBOVbXFu5xqu7bjk7lJsu-o2_fj3eDGfXYdubCCguRbSMogXngjMHIqKbgKA" TargetMode="External"/><Relationship Id="rId16" Type="http://schemas.openxmlformats.org/officeDocument/2006/relationships/hyperlink" Target="https://www.contratos.gov.co/consultas/detalleProceso.do?numConstancia=25-21-50182&amp;g-recaptcha-response=03AFcWeA4ULZztThVqeZvPahhu5hdLqiXPwhZVj4NR82dRrAtoL8k6Y0WwBnDL6y0bUWb9KO0hMI6aI2jkyCGIgF1vAKMeW16Gl5xfcA58oq_Lcr2wbeSbJVRTZgjjdMMnQEdVq2_FtrRk2N2QqQNpXPfDoyUCTVt7j9TuEdMaZh-ZjmPDsoD9TJU5l4xcKiMCvgB-Rt_hVzkL_P1aHkDOTN7IBOZguPwhRkA5MQL_2iQOxjV-imT2XIr6ES0INOwg3jLFLuOJx2DnmyA07ApTaOObNPsnwBGiIt-zSc2YHFfmGnXANqmx1ExjowxXRw94-xfXpp6QE2lOCj4OEGPHYcz9nWVTWAUk4YQazaiGCt-C729KlDGZZKXOnRs3fhVL6WrcjkJGUGC9-xdiCLfM62Zm68kFhTSMIrQ-bjWkdxaMUOf88oQ88_FcTuZ0WoYxBzNDIOa5G9W3Y6TrCSkTZYtYCWGZx89qpIAHdB5h_doSaFHQjag2DfMdooyJHkjpEoPWCcx7XG5ubDhJDd-NrYPAIUcxLcNCPsXWfvMmflsgGAeK2x8ESvn3veSU4v28h4dgIJhR8iahbyecs6NKScmHwZvtsBKJGnZvw2pFXZPmTanxdbVaygAEJWdQpnK8U6_aUIDajnQ2zldQXqZu_a9RTN2wuCIsX16e5pWxrdTFHSaogGviiA7bfZkVsG9Yv-c2f_bLHiAGjqslS4rmx-YBR4stl7K36klxKdbe6gmat1P5DYcjAPHbrXmXlhaUmXX2sXTW2BU-dg4COtkJ2v5G8tINvw0o3oAVQUUcI6tbE5mCf6flrOiXBFStX--GO3BRWR2PR_qORAsCdynsxpx8nSIj7D4yYWIb3kNqQEzKmVrSK5qh1obuLjO6indDSILM14aaAq0KaxBByYHZ26WqWZmDzTAVQQ4eE9QeBemRIGPCK57CxidllIfc5oaoIOjyfuFvTZcGddAk6u1Na7oC9cUQ8ntcd0LTJ6aX6hQxV03QBXZtQZzN40uHFMruiqh04SvQMpPH8sI5WZttRku69vteu7AfBQ" TargetMode="External"/><Relationship Id="rId20" Type="http://schemas.openxmlformats.org/officeDocument/2006/relationships/hyperlink" Target="javascript:%20consultaProceso('25-12-14388484')" TargetMode="External"/><Relationship Id="rId1" Type="http://schemas.openxmlformats.org/officeDocument/2006/relationships/hyperlink" Target="javascript:%20consultaProceso('25-21-49872')" TargetMode="External"/><Relationship Id="rId6" Type="http://schemas.openxmlformats.org/officeDocument/2006/relationships/hyperlink" Target="javascript:%20consultaProceso('25-12-14387296')" TargetMode="External"/><Relationship Id="rId11" Type="http://schemas.openxmlformats.org/officeDocument/2006/relationships/hyperlink" Target="https://www.contratos.gov.co/consultas/detalleProceso.do?numConstancia=25-22-106336&amp;g-recaptcha-response=03AFcWeA4CPAVb6hmP9pzSpO-H4KoDRpB5ICC7cTI2VNMSinGzdeXnyePzB3Th-lX8gJb0vo2AQJXGbj38kB2QQd3UaQ_aPUAxASnJv8LKOXDjlA9aI5ZayeztfP73tiwo7qPBlrSjxTNFmS_58Ms4X-VpczRD3PSeBMN9e8tgXWOh7Pr32Z1VO76z51h7NAxImWjRgde1jVxxBpxIGVlhq_ttLMmE4wcmKQ4Ihq3HGnkmR71mvkZ4kmSYo4VzqciKoOt3GfSPAO-t94W-nUqClTVXz3fr6CxqgcG34ZFBsY6NBkVqDrW3Mye0-9nztNgrwXhrKWvsfQicb8uaaRXnP2awm20MNImxTnY5FsqCER3JX3TAB4j6FyIFA80g5Zz-g36a-XqHN5yan2iaXCMZzprfZOmHbKcZ2ktbUiIvL1hHghRIQaXMHoSoKCjYWRjPSAZbWsY8IAqRtjkezvSZYRX9KDyTEYWuj9usBO3VMkShoB2kB47LJn8Gu2zKiOrpXThwICo8rRJUda0MToBLZb6TWYwhze5i4r-pEvw_oMoE5673esucbBisHwJ1EhdxDEgVXjy2n6lC2V1Nj4_g1mcNpTyYIMWSi0hE0MSRlbzaViXUxy6pB1DBNbeE65GYZXiqApn78vql-Kk5Ix6Hmppg2Ssl2GRgBPP3E7Rv6KUsrUzN5W7RYIzFE0X2lWaO_7U603m6skNkpOHin4PbaEuYLT241kj9a-5r2xt44DSa5t55oGKOzCg9ITAChh3eYAR3Z4475d3Wq13lR6b2WaaEvvvMZv2v03RboQABzgumGE4WQ5Y8OSAwMejdKneRshow2DlEI41evkGi7euASHIr9zJEAZOfXli4yEiDzFaozzVj8FtphKm0oMzCGy5dzoZnx-BU0OABc-WlP7XOkVIE69zkUlnBDQ4MWrne6N2tw_qfLNkZwdlIzX2e57RS55jQRA5R8ZLuhhm6o9LeuFnTz5gcjSKzRzhPGVB5OXI18mbZzFmZcsy7rt_Thh-fqJPjupeK3LxW8vatH-S7Qnnp9TWpd72Okw" TargetMode="External"/><Relationship Id="rId5" Type="http://schemas.openxmlformats.org/officeDocument/2006/relationships/hyperlink" Target="javascript:%20consultaProceso('25-12-14387311')" TargetMode="External"/><Relationship Id="rId15" Type="http://schemas.openxmlformats.org/officeDocument/2006/relationships/hyperlink" Target="https://www.contratos.gov.co/consultas/detalleProceso.do?numConstancia=25-12-14388315&amp;g-recaptcha-response=03AFcWeA5HLEXnpi1kg8LxE5lVqSnNub72bP-wTn9VWmdIWRDLmimpnrR_BEwXWNbQTJNwNKiy5-n98BZgBoFuc63NCVU1y0WbaEQxKwrcIjnsQa1RrvERIKUAHXOjquFXbnFdQ8STiTBQPLBSHbw-_WEpjlQZ0VgoPS6--3ZNv2sexKZGIxVk8kBTAkkh-krac2lPfDcv-azGCrbfOH7s3hgNLUBYW0aALe1YebWimrrtmPTQotAuL10O6EJnjAeRdW1QfTJW6eMKFLae6r4mrNuc-oZ-0DYSclcT02LWP2P_WRaU9Uldj73Xqkk9D0WnYhBujlEwuEAPmgW5SRXEEqf4cJUh2oR2MP1sW9U9kfBE7deJEHoBgeyGyG-u66ss_9VO8cqvfYZXGelurp_ATcC8tEHMQ1bmRi-P8phc0ZlKuBY5A7oghx6ZlKDy1ZkdlGI18Hv8YioNpmgLiVE2iuEolC9VxAF-04plHO8Zn728LPhgttEmqmh0kM8LOw899PX_B8xp5JHFhcQBDtu9sJ5Ig1APYzcA0lToSWHq-2wgc32Lws2cf_jXHPkLhw9ZKZsnLqgbDRfM1aGT3jq0EpDdEYDjYJrq3fVjUqFpqr8jNyTW_GK6eVFLf-4JYEXULe_lVoMgdaFDnXTg39CEE1deIkPiyjvCnURH2d-OthdzBA4VsdYNtHdhUryI0dSj1TY31gxSsZbJSw_wTKdBU3_wnurXce7SVdoefuzSNExZjLKBj7hdqkfwTsuvLN0u6RcUho0MjQL0ks-HRGLMHOfbw2y7wOpGzdO7ADbnWYstDsbJ3UkkxHsSnFsNaKLc1j5FizOVd92qRZGLLYLFokCHYHd7wMYlxetH55EGoNkWyKctxABZPddmC5N_xMhiIW_zKWyIBuNRSVZSf0gVr7app2btAWKPj5_swZmDmjAbrV1aJpx7-l9D1salFWpH2fmEcQrHc2q9DbJ-jQuGO-Lxi8qVVj1fvJcN7EbLv5tBJw74hpP7yFrMM_-IL9cxd_GCcU1IfDb2vGwcNu-21JDyHpcCyFNBPA" TargetMode="External"/><Relationship Id="rId23" Type="http://schemas.openxmlformats.org/officeDocument/2006/relationships/printerSettings" Target="../printerSettings/printerSettings2.bin"/><Relationship Id="rId10" Type="http://schemas.openxmlformats.org/officeDocument/2006/relationships/hyperlink" Target="javascript:%20consultaProceso('25-11-14372971')" TargetMode="External"/><Relationship Id="rId19" Type="http://schemas.openxmlformats.org/officeDocument/2006/relationships/hyperlink" Target="javascript:%20consultaProceso('25-12-14383998')" TargetMode="External"/><Relationship Id="rId4" Type="http://schemas.openxmlformats.org/officeDocument/2006/relationships/hyperlink" Target="javascript:%20consultaProceso('25-12-14387367')" TargetMode="External"/><Relationship Id="rId9" Type="http://schemas.openxmlformats.org/officeDocument/2006/relationships/hyperlink" Target="javascript:%20consultaProceso('25-12-14382474')" TargetMode="External"/><Relationship Id="rId14" Type="http://schemas.openxmlformats.org/officeDocument/2006/relationships/hyperlink" Target="https://www.contratos.gov.co/consultas/detalleProceso.do?numConstancia=25-12-14387296&amp;g-recaptcha-response=03AFcWeA7YbChL7g90AGkc4TuvY6MGJ6PefyLUztl3omFFrU3Qhj0LDHztbz1kJLqz7OaRRPbRe_iUxPl9y-pxO3VUz72U6geWkXOhntAhcHYuUe9CzNgSsUpmFdnWa6JqVoZ9EdzRUvCj93v-WFjvthH5ALm58niz0KS9m-pV7zdSajIxxgAu49VaylJqD6B4xYJX9SPBqVP9-VQUsf79nQOqUhmaWVCXYLDB3t-um96WamSqOsHVjBBkIsKIprl47gwzdzzC0N1OB8kwxdVTL9O_1yy8TPoRnI-8ocppfgoIKPf7NSWqoW6EtwaZWTzdKNwtj5ePdsz2-YCRQQyQPVLL2sBEcQv8cD_STJH3Eb1Tjbja_CV9jE3b7nLFIb9bKnanFkjnCY2TCXQp68BvUxFnAsOVMQDkOYeiSyzIdQMBDIr9QzOBCWWc87_EZIrvQ4T6ZXnIP47UgBMFXEKe8328SvcUtv40BePFO6arctF1eIsxwBlLrqYjsT_GZsLFT8DaQP52rZHN_TXsiihRjQDxewoP1qQw9UUKgiM8Gl6vyLlolRCmBtGeJHjYipoW77FShyqCaSvZDVKI6tSP2FQDxd52IA3-e_4xiJ6nYZrou18gXVj3vos_76VADeXI9a52ee6Y0Ceiv8cf2cZzX1suZ70ZzhUtlwnr6E_afOYFrZiasEQCgD0Sr_3Z1yd3nqivrFr89RYnCEGRjI60uPeK5x0KxUUIdNG6PQY2OUrD4F4XUhi-6fbzOBZcrln1hF92vUhFtRgiAGI7ONPyNyXG_3CQQ_VtXKi8EuvGBJYt_K-H2vK5fEkf-1VfCGPAY2sz3DitneG38wcHbumq55JEZ1iVASG8tOYxtpRRhcKLDNBuJWga8tCTr7PXBlyeOMJuLlDNFKxd97Ojge6A71-nH_Dh1GKNC6NQloJqag8CPGk85_wjWDg4lzmzCFA2KkOb_cT68xOUd2s9JMV6J6dn7pDCewzvUdhH2JtR4dj3CIrcux6oJUajxLVdxOFYVZUNKzbhBVlIu12yeSMOMlhT5p7Kr-9-EQ" TargetMode="External"/><Relationship Id="rId22" Type="http://schemas.openxmlformats.org/officeDocument/2006/relationships/hyperlink" Target="https://www.contratos.gov.co/consultas/detalleProceso.do?numConstancia=25-12-14388484&amp;g-recaptcha-response=03AFcWeA6qD9hrjUHpEGVHN8eJ5HUAg_pfrHN29Y675GkRsoXZ0GQkTt4pML57edPzatLM_gxm0QUf3YgYZBJEsGJl4PsgBvxLy-ynBWbN3hoKPvmALGv_RjUlYJTlISZ8pmySj4EavDse7xu8_oa3IVdAYZgGz50MeGxfUgFWnV7j8XvaQLs2Omb2dOBu_Hh0Qxlz9bBMJ3Vq325Z10UG3nTpZA4o2EPEfDvgFOXnesWm4TGYqWXLxK3PD2PiQsWbMSjARDzs7d_ZJ6bjZzYn351RnAFxcCkxZphsQCk9D8KHLA7dLwVwwn2WV8IWQFjwrYqn4OkmILr3CQBEeandPgYNTOWzRZ3TZPozTwoo9dSe6vgwZi9p5QqpwinK0OWWsKxE6sdXs4gSnd2ia72JVigm2m9BtMOLDut9RNlxUV62-UYXb9OXDJTT5exSfSea9MScWeIoPEH4zAB-pRvqRr4dziw7eA1azv6bJf3BHOxvPEDDm0J8tZub2WFEdMadedunh9Kii9klvAhzavQ-IFqlIzMqnkLj0xjcv0VtvrXccZTfuVOqRlAJHKC43SS-usBoy35yaRK3FIBt2q0GeV4R0gsDPj7Plidegen0maU8LQr4TAcBLIzFMILPPP4s4XXBSmHRqYU57TbB2ELhiNpyH2laxduC8mbfVB_5XP7YjR9iiP0LjdyCIa-4lJnr0QWvoQ3XA1mWAttRJQ3cIJjyi3X9pSWBlW8irgPWpBSoy5p6CTTwFtclyfktAcqB3K14_vql2vAToPcoOJZ2yQDEKSL9vv4HD_BmCOWbNxooWg-i1lfY0ACqGIXp5zoG242fezeE4AeYqr1FqFumvXGGNPM7ZpvUkL2BJ_dq1CteUalEMbgq4i2jrIymu54E1o7SK3JAyNjQO9n80rgiCdczx0Ko4LpciooT3k2IB3zrJDcYDD-1aOqLazUq6_teLY9Ha_NXHmyL36rExAc2QG2b4KO980DkGa6y-Cr0mm2MRUsKdiYjQFIdzpQ4gR9viZUGSaTyb1VP5BY3Z5A0yqQ0ns4RXZYkbQ"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25-4-14387635&amp;g-recaptcha-response=03AFcWeA5cxIiCkgv55oz2Sp_c_dtuDYlTm5RCkSbuudnGSdIEIE8ZLevlXImTGtDeIcks4nrlzAR1gF5gkLRPa7zE-Y1Xn0LxBYChLFsPSL_92I702tXBMkfaiCCMG6xGAi3laK50itIzDwbmtVYLEscfF5tkcSGPUfN-kl4XssRW8d8vflrKMaPF3JvAN8Fq_SjQHzKWCmLbIEUB5TA3vq_hD5Dr150mJUEH5dTbJ_zMx7AHwuGUFbXoV_CxQ6XK6iy2Q0PFw8A3_obFdh_JBe696oCoZGVuC3iD8nygGDzYQmqAOe8A6_N0N4KSxCZcik8l0r6kV1TBxqwS01a2tEGn3M_mdGSCqpFySCQCuxtid_GLsobEvhFxKBPztNL5tqKlmen5qh-gjqlxo7zRERGq3D60zEwIfpdQnC9OkRsBRxFbQqxsUljgzalvsVf4vqCJtGw-qpgJnhM4cRxhArLYWs8qVGhI-m2nmf8crb45hH-c67o8bh8j3bZ6ELWFJ5A-n-kyfljeCiGzPNapZos8kToAfcXcaD4N-aH-EkQ3JiE9aDnE3GTqDe4QsD_heqFPld9njHyco-OfmpiDjL9GtbIF80ary7eg_l7wKPNwcNJSjcUmg0pPPw-wZXjPGMT3AAtDU03R0kn13X3cje15SXFeHwaQodcA_fiE1mqS1Fh0t4EPA6OT7vzb0vCc8PfRFO9I5PrS2UeIc7ZBz6D8Mf1qjjPb4Rt8fX9R2h3cX2uxOGHkkY6V44WARk9SbcuQmAquuGMqOGfAVSnI8G2fo9aZgAhgHaHKwCL9MmollMOB9Z-wk9sB2nWkhx7U36YY3aWlA5jhWvg59Zb6Uh6b7AtXabrdKf9bG03F2xtgGWp2EUewDCd-n-m3_AuTfMhoJp2uYMbcrOmEOx2lzvtxtVAyjM6B4xE3TI6GnsFCqjztpkkZFrXcpIRECFGq9-5ZAYqxTtBcJPf-RzoAWHTm3HC_-BkQiLNHkYyaHzbZOfkMjlvUOB9tK0UssQfCJ_HUjYUviJ4M9YVO1qPQQZiUU9pqysYKcQ" TargetMode="External"/><Relationship Id="rId3" Type="http://schemas.openxmlformats.org/officeDocument/2006/relationships/hyperlink" Target="javascript:%20consultaProceso('25-13-14385693')" TargetMode="External"/><Relationship Id="rId7" Type="http://schemas.openxmlformats.org/officeDocument/2006/relationships/hyperlink" Target="https://www.contratos.gov.co/consultas/detalleProceso.do?numConstancia=25-13-14385693&amp;g-recaptcha-response=03AFcWeA4MJAhBcw3KSpuveHpTyCM6hf2bQPGPNSFsg8afLERloTkhhI2v_YanzHfwnEy7koC2oIwVmKR8q3354sxRxkfiwdUT8dmDXCCeXh_0mw9NdzN8Su3cB1xjUgVaWM08mrG5ZveYTnapjT3JQ_OUmp5mSw_Tv_B19Oh_WCtM2rWe-gXm9qpovpLezXdAIlL94RBK3LFDLaa0hY70PngdIITmhHpLO2vK8Op23SDih89dGCwwbGbQ15AUaXVViGXZvpwrE822gvJkIob_zE2PQ9EcZ4IAQwIgjXi4oxpWWPWm3gq98-Nc78iG8sQOm97Cl1N1nAX6beUid_ykRp7FRQEAxNQG2qHyrjzdAk4Y6rsVtnl-jR9klSyXZ1xLuHOuFWCGmYGO7MUmA1ArAK_yiWBM5wpDeCf9ZGMdQetUj6k9-SpmOTq9uwKuyGyf_gv-0OkdcSqPEzg0aPSvBmN-ZHTcSWVpccAiBUcKJV73hsYjn8_0njnEGVsfWhnGXkl96nBnUNmPBDgqjmCpAEWJZPiHSxqiJWqza8vxZrr7uecCgrgiclWK2TW_X2KjogvMl52CaRx04QxOL2NqR5fHEgcJY8bFdc1H80GhmnJvjKeuGfXZerZ_QeLuaVbCsja-WAWszhTUmi3E4a3CGxpQjSNjhH5JucJuQwA2-APO1kna3kYAFMoSm5NL207NNAue-FFWwcnD4V_5coRKR-YyunNxRnu3ag1YU141Y1HnKWz_zLV_QdkiAaaNuggDqPdIAGxBE92ZxCXjRTUJYmwOhHzzypiQUsTbtU8RFq9oST3RqC_TKtUtUlYbSbRJp9u3kvsJOGwkUaV9yVasHxRVBHQ5YI2wLO_KCQQQVNqwPoBTFyAyKte9y_Uf9j--TQGlMEerDdtM86J1AWYGQOlWzRZbL86M0OA5oDHsurjqarCUbgnD5AHshIlMCXrp9L5Rq3_OOoze0bnS_7Xl9eCkh2xdQ7Kgg84I-vIJzG3YhPrhfe12Rejq376FiCqjRFjAPPPiKQW_8P37J48HByrbQjx3hmW8Kg" TargetMode="External"/><Relationship Id="rId2" Type="http://schemas.openxmlformats.org/officeDocument/2006/relationships/hyperlink" Target="javascript:%20consultaProceso('25-13-14387028')" TargetMode="External"/><Relationship Id="rId1" Type="http://schemas.openxmlformats.org/officeDocument/2006/relationships/hyperlink" Target="javascript:%20consultaProceso('25-4-14389354')" TargetMode="External"/><Relationship Id="rId6" Type="http://schemas.openxmlformats.org/officeDocument/2006/relationships/hyperlink" Target="https://www.contratos.gov.co/consultas/detalleProceso.do?numConstancia=25-13-14387028&amp;g-recaptcha-response=03AFcWeA6e1uflW8nKfmQKkzX7UkBs4CWe_5J-VqyastFZCbrVsj0miVohHIRNrb2yhZZiuHrPCKK25NXwH9b5-eUwzaTjr7ARUqzpvP7SMFCfCs-2lpTKK72NoqkP4AEXiU4bilxa_nll1rDRcfREn9-_A3deqw6lv_orwQv39fLPJ_jqq7xgVnLBPaYtNEo6ujWJQMMWj4IicMs0t7uxBmlOCCUMRTqjycdldPW6Xknc7nB3Gkb6r4f-t2ssFLAOXeCooz_dS8jCMpG7JoyyK3wUVM08ju3mor6W2yKaszwPDFk4jZCK5N4EfEUtrC4D05h3wuuiAPEt1EHTFX30Es1BW84TR4jB_jorOnm9Dv-1La3dcuxiv6vFoBVsMPKONUgKzeeJdUjQShckinVZylJOi80Hgv_wFtc2zCu6n5okPPcQIGl3e8NW2TdtfLQbyrWaT-h1xNHKRe3en0lrJ4nqpfmwWKEc6d21gYz8n_uuP1pZNT8Q_q11uNuMN9o5xT_TcQvwBC2cpRxOWcQunqyaZ9ErmIzEQebQCMDg-ntEhWgHJ0LufjHhK_-RR4Mmd_-4JURbcOZNukgZG9ZMnXaaSyEHutpa3CMUjB4b_bdyzWikT93l_k6bgcsmbJorMHdtHTbVbZaB4OLs2Y55ZVTfIHDAgO7aIAHDSp6_SGYuHkhny15YUowo953bkC4aIoUH_ZF-mnwpBUBgjj3EtwTUftFxc-YfF-YANf2Ch9Ym4AGTEDllh8Gw9lai__sdsrTZfdF6jhwSQmjqxBDA0tw895XphtjDQEoLx708HstUpBudLwBVKNIM2vMttowU8JUfENGzWerZLTf8TvW9Jq2-9sW9v6AuYKYx8rf8F00dq5C9FCdcEmCnUyB3sabq50ru0iZ0iwiHcB8rTWn4mkAFwPBhxSOZx_uMn6b2RotUvbuyk795nQygPIV-MOMvgpj8PSl56E7vkBqXNhKsIgXPv8yek64J_7QjRZ9cTkjXuRpRr9QYBGvdla6LHPewR9208gzWesGZ2tPGQXrCSOyv5sKnhPqt8g" TargetMode="External"/><Relationship Id="rId5" Type="http://schemas.openxmlformats.org/officeDocument/2006/relationships/hyperlink" Target="https://www.contratos.gov.co/consultas/detalleProceso.do?numConstancia=25-4-14389354&amp;g-recaptcha-response=03AFcWeA5RRdnwDy_OnmoZdwdLkTaMFrWGDuIY4q6W3SB7Fr7OowsCEkpjAuUlfwRJmkpnI7fe_oxnaj5psQ8bYZRZNG7vySDCuyr7z_ofFZudUozG7FhsYDN482_uMCICaDD6OoJahIqbZhV09FK0Sg9wBj6RExEXF3rdKRJiAv4SOB6FE4RzOxuoQXLTSBPnjJXEzB_jtlmpewqmWYUeZp2__YJTUU-v6G0tXY9GLAvbFydTYrK5ciwypLR1N9_i0GIA0fu3VQXBZaiB_C3RVlszfb3FZku03KjnRKJk8Xn4tPqXE4P-uG3IBduqaoEl7XQL3v7n16A4qYVh-ghG6raJ876wld63i1tdGVgRHoNqGbRw27NtxPtBU-Fx3485AbtvBEfhGxRfhgZ5jP04gEg3YyPB8bm1HrUxZICQ6mADbwWqqGHserd6oOZ9S2JlILu_AmH9-kfxDMv9dXYqaSw35zUKuYxKI_Ft2qhU4-rdCx3yNHWfD7pmtia3PZHIvMh2yCk5ICLYOroZgpKeWAWF8DcYNcMWSCC1vEiHLqmjrCRnGiJFmMCc5e50fn2UbTF4F1hKjmCHLNEDOixILon-DneCSGxr8tv4yLUSikx8e3w9c7torG9SJF-HNJafqdoao8eeSB7BqIHqC_Hy25UrqRszsQH9Cv6KIaruG3m21CS8--CeXvRgc8nBL0tsEmQhuch9POdMiG5TS3FK_w6JCflxa6LMDKH1N2NHlBW3ceQVrTk3hSmpwlIFbT03hnhDx5G0DVkkIwxtbwCPExgSCy3EPab2Ef0gJsRxu_fXHkmIYA-YzPPzWlKli-6A5kPtgVDFre4aWVWfPQCMOhq4A2pCqUgy4cep_iDEVP6XKEdG6FPYZebKgXp-3U6iluHMIiJdPTLcDwHHlnRVS2pLZbCLlzB4p2gk4Ord_Uc5EBsNFxRGKciJQVr9XwH45EU2jFmcJACOcJOG4Fpal3GAQLO3b_zSTrA_diV4wP2kVpVKjOemCyr_xuJW-0EWOd01pAaHys2X7cGVaH892gAwoh6djTitEw" TargetMode="External"/><Relationship Id="rId10" Type="http://schemas.openxmlformats.org/officeDocument/2006/relationships/printerSettings" Target="../printerSettings/printerSettings3.bin"/><Relationship Id="rId4" Type="http://schemas.openxmlformats.org/officeDocument/2006/relationships/hyperlink" Target="javascript:%20consultaProceso('25-4-14387635')" TargetMode="External"/><Relationship Id="rId9" Type="http://schemas.openxmlformats.org/officeDocument/2006/relationships/hyperlink" Target="javascript:%20consultaProceso('25-13-143895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6"/>
  <sheetViews>
    <sheetView showGridLines="0" tabSelected="1" zoomScale="80" zoomScaleNormal="80" zoomScaleSheetLayoutView="85" workbookViewId="0">
      <selection activeCell="E43" sqref="E43"/>
    </sheetView>
  </sheetViews>
  <sheetFormatPr baseColWidth="10" defaultRowHeight="14.4" x14ac:dyDescent="0.3"/>
  <cols>
    <col min="1" max="1" width="152.5546875" customWidth="1"/>
    <col min="2" max="2" width="20.109375" style="84" bestFit="1" customWidth="1"/>
    <col min="3" max="3" width="30" style="75" bestFit="1" customWidth="1"/>
    <col min="4" max="4" width="21" style="84" customWidth="1"/>
    <col min="5" max="5" width="23.5546875" style="75" customWidth="1"/>
    <col min="6" max="6" width="25.88671875" customWidth="1"/>
    <col min="7" max="7" width="24.88671875" customWidth="1"/>
    <col min="8" max="8" width="27.77734375" customWidth="1"/>
    <col min="9" max="9" width="23.5546875" customWidth="1"/>
    <col min="10" max="10" width="20.88671875" customWidth="1"/>
    <col min="11" max="11" width="26.109375" customWidth="1"/>
  </cols>
  <sheetData>
    <row r="1" spans="1:40" ht="45.75" customHeight="1" x14ac:dyDescent="0.3">
      <c r="A1" s="116" t="s">
        <v>34</v>
      </c>
      <c r="B1" s="116"/>
      <c r="C1" s="116"/>
    </row>
    <row r="2" spans="1:40" ht="33.6" x14ac:dyDescent="0.3">
      <c r="A2" s="116" t="s">
        <v>81</v>
      </c>
      <c r="B2" s="116"/>
      <c r="C2" s="116"/>
    </row>
    <row r="3" spans="1:40" ht="30.75" customHeight="1" x14ac:dyDescent="0.3"/>
    <row r="4" spans="1:40" ht="25.8" x14ac:dyDescent="0.5">
      <c r="A4" s="7" t="s">
        <v>25</v>
      </c>
    </row>
    <row r="5" spans="1:40" s="5" customFormat="1" ht="31.5" customHeight="1" x14ac:dyDescent="0.3">
      <c r="A5" s="8" t="s">
        <v>24</v>
      </c>
      <c r="B5" s="114" t="s">
        <v>47</v>
      </c>
      <c r="C5" s="114"/>
      <c r="D5" s="113" t="s">
        <v>82</v>
      </c>
      <c r="E5" s="114"/>
      <c r="F5" s="113" t="s">
        <v>67</v>
      </c>
      <c r="G5" s="114"/>
      <c r="H5" s="113" t="s">
        <v>53</v>
      </c>
      <c r="I5" s="114"/>
      <c r="J5" s="113" t="s">
        <v>52</v>
      </c>
      <c r="K5" s="114"/>
      <c r="L5" s="113" t="s">
        <v>50</v>
      </c>
      <c r="M5" s="114"/>
      <c r="N5" s="113" t="s">
        <v>49</v>
      </c>
      <c r="O5" s="114"/>
      <c r="P5" s="113" t="s">
        <v>45</v>
      </c>
      <c r="Q5" s="114"/>
      <c r="R5" s="117"/>
      <c r="S5" s="118"/>
      <c r="T5" s="117"/>
      <c r="U5" s="118"/>
      <c r="V5" s="117"/>
      <c r="W5" s="118"/>
      <c r="X5" s="117"/>
      <c r="Y5" s="118"/>
      <c r="Z5" s="117"/>
      <c r="AA5" s="118"/>
      <c r="AB5" s="117"/>
      <c r="AC5" s="118"/>
      <c r="AD5" s="117"/>
      <c r="AE5" s="118"/>
      <c r="AF5" s="117"/>
      <c r="AG5" s="118"/>
      <c r="AH5" s="117"/>
      <c r="AI5" s="118"/>
      <c r="AJ5" s="117"/>
      <c r="AK5" s="118"/>
      <c r="AL5" s="117"/>
      <c r="AM5" s="117"/>
    </row>
    <row r="6" spans="1:40" s="5" customFormat="1" ht="32.25" customHeight="1" x14ac:dyDescent="0.3">
      <c r="B6" s="85" t="s">
        <v>19</v>
      </c>
      <c r="C6" s="77" t="s">
        <v>20</v>
      </c>
      <c r="D6" s="85" t="s">
        <v>19</v>
      </c>
      <c r="E6" s="77" t="s">
        <v>20</v>
      </c>
      <c r="F6" s="85" t="s">
        <v>19</v>
      </c>
      <c r="G6" s="77" t="s">
        <v>20</v>
      </c>
      <c r="H6" s="85" t="s">
        <v>19</v>
      </c>
      <c r="I6" s="77" t="s">
        <v>20</v>
      </c>
      <c r="J6" s="85" t="s">
        <v>19</v>
      </c>
      <c r="K6" s="77" t="s">
        <v>20</v>
      </c>
      <c r="L6" s="85" t="s">
        <v>19</v>
      </c>
      <c r="M6" s="77" t="s">
        <v>20</v>
      </c>
      <c r="N6" s="85" t="s">
        <v>19</v>
      </c>
      <c r="O6" s="77" t="s">
        <v>20</v>
      </c>
      <c r="P6" s="85" t="s">
        <v>19</v>
      </c>
      <c r="Q6" s="77" t="s">
        <v>20</v>
      </c>
      <c r="R6" s="4"/>
      <c r="S6" s="20"/>
      <c r="T6" s="4"/>
      <c r="U6" s="20"/>
      <c r="V6" s="4"/>
      <c r="W6" s="20"/>
      <c r="X6" s="4"/>
      <c r="Y6" s="20"/>
      <c r="Z6" s="4"/>
      <c r="AA6" s="20"/>
      <c r="AB6" s="4"/>
      <c r="AC6" s="20"/>
      <c r="AD6" s="4"/>
      <c r="AE6" s="20"/>
      <c r="AF6" s="4"/>
      <c r="AG6" s="20"/>
      <c r="AH6" s="4"/>
      <c r="AI6" s="20"/>
      <c r="AJ6" s="4"/>
      <c r="AK6" s="20"/>
      <c r="AL6" s="4"/>
      <c r="AM6" s="20"/>
    </row>
    <row r="7" spans="1:40" ht="21" x14ac:dyDescent="0.3">
      <c r="A7" s="6" t="s">
        <v>16</v>
      </c>
      <c r="B7" s="86">
        <f>P7+N7+L7+J7+H7+F7+D7</f>
        <v>0</v>
      </c>
      <c r="C7" s="78">
        <f>Q7+O7+M7+K7+I7+G7+E7</f>
        <v>0</v>
      </c>
      <c r="D7" s="17">
        <v>0</v>
      </c>
      <c r="E7" s="78">
        <v>0</v>
      </c>
      <c r="F7" s="17">
        <v>0</v>
      </c>
      <c r="G7" s="78">
        <v>0</v>
      </c>
      <c r="H7" s="17">
        <v>0</v>
      </c>
      <c r="I7" s="78">
        <v>0</v>
      </c>
      <c r="J7" s="17">
        <v>0</v>
      </c>
      <c r="K7" s="78">
        <v>0</v>
      </c>
      <c r="L7" s="17">
        <v>0</v>
      </c>
      <c r="M7" s="78">
        <v>0</v>
      </c>
      <c r="N7" s="17">
        <v>0</v>
      </c>
      <c r="O7" s="78">
        <v>0</v>
      </c>
      <c r="P7" s="17">
        <v>0</v>
      </c>
      <c r="Q7" s="78">
        <v>0</v>
      </c>
      <c r="R7" s="21"/>
      <c r="S7" s="22"/>
      <c r="T7" s="21"/>
      <c r="U7" s="22"/>
      <c r="V7" s="21"/>
      <c r="W7" s="22"/>
      <c r="X7" s="23"/>
      <c r="Y7" s="22"/>
      <c r="Z7" s="21"/>
      <c r="AA7" s="24"/>
      <c r="AB7" s="25"/>
      <c r="AC7" s="22"/>
      <c r="AD7" s="25"/>
      <c r="AE7" s="24"/>
      <c r="AF7" s="26"/>
      <c r="AG7" s="22"/>
      <c r="AH7" s="27"/>
      <c r="AI7" s="28"/>
      <c r="AJ7" s="27"/>
      <c r="AK7" s="28"/>
      <c r="AL7" s="27"/>
      <c r="AM7" s="28"/>
    </row>
    <row r="8" spans="1:40" ht="21" x14ac:dyDescent="0.3">
      <c r="A8" s="6" t="s">
        <v>22</v>
      </c>
      <c r="B8" s="86">
        <f t="shared" ref="B8:B11" si="0">P8+N8+L8+J8+H8+F8+D8</f>
        <v>1</v>
      </c>
      <c r="C8" s="78">
        <f t="shared" ref="C8:C11" si="1">Q8+O8+M8+K8+I8+G8+E8</f>
        <v>516484387</v>
      </c>
      <c r="D8" s="17">
        <v>0</v>
      </c>
      <c r="E8" s="78">
        <v>0</v>
      </c>
      <c r="F8" s="17">
        <v>0</v>
      </c>
      <c r="G8" s="78">
        <v>0</v>
      </c>
      <c r="H8" s="17">
        <v>1</v>
      </c>
      <c r="I8" s="78">
        <v>516484387</v>
      </c>
      <c r="J8" s="17">
        <v>0</v>
      </c>
      <c r="K8" s="78">
        <v>0</v>
      </c>
      <c r="L8" s="17">
        <v>0</v>
      </c>
      <c r="M8" s="78">
        <v>0</v>
      </c>
      <c r="N8" s="17">
        <v>0</v>
      </c>
      <c r="O8" s="78">
        <v>0</v>
      </c>
      <c r="P8" s="17">
        <v>0</v>
      </c>
      <c r="Q8" s="78">
        <v>0</v>
      </c>
      <c r="R8" s="21"/>
      <c r="S8" s="22"/>
      <c r="T8" s="21"/>
      <c r="U8" s="22"/>
      <c r="V8" s="21"/>
      <c r="W8" s="22"/>
      <c r="X8" s="23"/>
      <c r="Y8" s="22"/>
      <c r="Z8" s="21"/>
      <c r="AA8" s="24"/>
      <c r="AB8" s="25"/>
      <c r="AC8" s="22"/>
      <c r="AD8" s="25"/>
      <c r="AE8" s="24"/>
      <c r="AF8" s="26"/>
      <c r="AG8" s="22"/>
      <c r="AH8" s="27"/>
      <c r="AI8" s="28"/>
      <c r="AJ8" s="27"/>
      <c r="AK8" s="28"/>
      <c r="AL8" s="27"/>
      <c r="AM8" s="28"/>
    </row>
    <row r="9" spans="1:40" ht="21" x14ac:dyDescent="0.3">
      <c r="A9" s="6" t="s">
        <v>21</v>
      </c>
      <c r="B9" s="86">
        <f t="shared" si="0"/>
        <v>2</v>
      </c>
      <c r="C9" s="78">
        <f t="shared" si="1"/>
        <v>1070590407</v>
      </c>
      <c r="D9" s="17">
        <v>1</v>
      </c>
      <c r="E9" s="78">
        <v>878176213</v>
      </c>
      <c r="F9" s="17">
        <v>1</v>
      </c>
      <c r="G9" s="78">
        <v>192414194</v>
      </c>
      <c r="H9" s="17">
        <v>0</v>
      </c>
      <c r="I9" s="78">
        <v>0</v>
      </c>
      <c r="J9" s="17">
        <v>0</v>
      </c>
      <c r="K9" s="78">
        <v>0</v>
      </c>
      <c r="L9" s="17">
        <v>0</v>
      </c>
      <c r="M9" s="78">
        <v>0</v>
      </c>
      <c r="N9" s="17">
        <v>0</v>
      </c>
      <c r="O9" s="78">
        <v>0</v>
      </c>
      <c r="P9" s="17">
        <v>0</v>
      </c>
      <c r="Q9" s="78">
        <v>0</v>
      </c>
      <c r="R9" s="21"/>
      <c r="S9" s="22"/>
      <c r="T9" s="21"/>
      <c r="U9" s="22"/>
      <c r="V9" s="21"/>
      <c r="W9" s="22"/>
      <c r="X9" s="23"/>
      <c r="Y9" s="22"/>
      <c r="Z9" s="21"/>
      <c r="AA9" s="24"/>
      <c r="AB9" s="25"/>
      <c r="AC9" s="22"/>
      <c r="AD9" s="25"/>
      <c r="AE9" s="24"/>
      <c r="AF9" s="26"/>
      <c r="AG9" s="22"/>
      <c r="AH9" s="27"/>
      <c r="AI9" s="28"/>
      <c r="AJ9" s="27"/>
      <c r="AK9" s="28"/>
      <c r="AL9" s="27"/>
      <c r="AM9" s="28"/>
    </row>
    <row r="10" spans="1:40" ht="21" x14ac:dyDescent="0.3">
      <c r="A10" s="6" t="s">
        <v>17</v>
      </c>
      <c r="B10" s="86">
        <f t="shared" si="0"/>
        <v>16</v>
      </c>
      <c r="C10" s="78">
        <f t="shared" si="1"/>
        <v>9824617760</v>
      </c>
      <c r="D10" s="17">
        <v>5</v>
      </c>
      <c r="E10" s="78">
        <v>1700598399</v>
      </c>
      <c r="F10" s="17">
        <v>3</v>
      </c>
      <c r="G10" s="78">
        <v>646291550</v>
      </c>
      <c r="H10" s="17">
        <v>3</v>
      </c>
      <c r="I10" s="78">
        <v>583255345</v>
      </c>
      <c r="J10" s="17">
        <v>3</v>
      </c>
      <c r="K10" s="78">
        <v>3169200601</v>
      </c>
      <c r="L10" s="17">
        <v>0</v>
      </c>
      <c r="M10" s="78">
        <v>0</v>
      </c>
      <c r="N10" s="17">
        <v>2</v>
      </c>
      <c r="O10" s="78">
        <v>3725271865</v>
      </c>
      <c r="P10" s="17">
        <v>0</v>
      </c>
      <c r="Q10" s="78">
        <v>0</v>
      </c>
      <c r="R10" s="21"/>
      <c r="S10" s="22"/>
      <c r="T10" s="21"/>
      <c r="U10" s="22"/>
      <c r="V10" s="21"/>
      <c r="W10" s="22"/>
      <c r="X10" s="23"/>
      <c r="Y10" s="22"/>
      <c r="Z10" s="21"/>
      <c r="AA10" s="24"/>
      <c r="AB10" s="25"/>
      <c r="AC10" s="22"/>
      <c r="AD10" s="25"/>
      <c r="AE10" s="24"/>
      <c r="AF10" s="26"/>
      <c r="AG10" s="22"/>
      <c r="AH10" s="27"/>
      <c r="AI10" s="28"/>
      <c r="AJ10" s="27"/>
      <c r="AK10" s="28"/>
      <c r="AL10" s="27"/>
      <c r="AM10" s="28"/>
    </row>
    <row r="11" spans="1:40" ht="21" x14ac:dyDescent="0.3">
      <c r="A11" s="6" t="s">
        <v>18</v>
      </c>
      <c r="B11" s="86">
        <f t="shared" si="0"/>
        <v>8</v>
      </c>
      <c r="C11" s="78">
        <f t="shared" si="1"/>
        <v>64299292345.300003</v>
      </c>
      <c r="D11" s="17">
        <v>1</v>
      </c>
      <c r="E11" s="78">
        <v>118584968.3</v>
      </c>
      <c r="F11" s="17">
        <v>0</v>
      </c>
      <c r="G11" s="78">
        <v>0</v>
      </c>
      <c r="H11" s="17">
        <v>2</v>
      </c>
      <c r="I11" s="78">
        <v>61625286736</v>
      </c>
      <c r="J11" s="17">
        <v>2</v>
      </c>
      <c r="K11" s="78">
        <v>926451225</v>
      </c>
      <c r="L11" s="17">
        <v>1</v>
      </c>
      <c r="M11" s="78">
        <v>110000000</v>
      </c>
      <c r="N11" s="17">
        <v>1</v>
      </c>
      <c r="O11" s="78">
        <v>154000000</v>
      </c>
      <c r="P11" s="17">
        <v>1</v>
      </c>
      <c r="Q11" s="78">
        <v>1364969416</v>
      </c>
      <c r="R11" s="21"/>
      <c r="S11" s="22"/>
      <c r="T11" s="21"/>
      <c r="U11" s="22"/>
      <c r="V11" s="21"/>
      <c r="W11" s="22"/>
      <c r="X11" s="23"/>
      <c r="Y11" s="22"/>
      <c r="Z11" s="21"/>
      <c r="AA11" s="24"/>
      <c r="AB11" s="25"/>
      <c r="AC11" s="22"/>
      <c r="AD11" s="25"/>
      <c r="AE11" s="24"/>
      <c r="AF11" s="26"/>
      <c r="AG11" s="22"/>
      <c r="AH11" s="27"/>
      <c r="AI11" s="28"/>
      <c r="AJ11" s="27"/>
      <c r="AK11" s="28"/>
      <c r="AL11" s="27"/>
      <c r="AM11" s="28"/>
    </row>
    <row r="12" spans="1:40" ht="21" x14ac:dyDescent="0.3">
      <c r="A12" s="9" t="s">
        <v>30</v>
      </c>
      <c r="B12" s="87">
        <f t="shared" ref="B12:C12" si="2">SUM(B7:B11)</f>
        <v>27</v>
      </c>
      <c r="C12" s="79">
        <f t="shared" si="2"/>
        <v>75710984899.300003</v>
      </c>
      <c r="D12" s="18">
        <f>SUM(D7:D11)</f>
        <v>7</v>
      </c>
      <c r="E12" s="79">
        <f>SUM(E7:E11)</f>
        <v>2697359580.3000002</v>
      </c>
      <c r="F12" s="18">
        <f t="shared" ref="F12:K12" si="3">SUM(F7:F11)</f>
        <v>4</v>
      </c>
      <c r="G12" s="79">
        <f t="shared" si="3"/>
        <v>838705744</v>
      </c>
      <c r="H12" s="18">
        <f t="shared" si="3"/>
        <v>6</v>
      </c>
      <c r="I12" s="79">
        <f t="shared" si="3"/>
        <v>62725026468</v>
      </c>
      <c r="J12" s="18">
        <f t="shared" si="3"/>
        <v>5</v>
      </c>
      <c r="K12" s="79">
        <f t="shared" si="3"/>
        <v>4095651826</v>
      </c>
      <c r="L12" s="18">
        <f t="shared" ref="L12:Q12" si="4">SUM(L7:L11)</f>
        <v>1</v>
      </c>
      <c r="M12" s="79">
        <f t="shared" si="4"/>
        <v>110000000</v>
      </c>
      <c r="N12" s="18">
        <f t="shared" si="4"/>
        <v>3</v>
      </c>
      <c r="O12" s="79">
        <f t="shared" si="4"/>
        <v>3879271865</v>
      </c>
      <c r="P12" s="18">
        <f t="shared" si="4"/>
        <v>1</v>
      </c>
      <c r="Q12" s="79">
        <f t="shared" si="4"/>
        <v>1364969416</v>
      </c>
      <c r="R12" s="29"/>
      <c r="S12" s="30"/>
      <c r="T12" s="29"/>
      <c r="U12" s="30"/>
      <c r="V12" s="29"/>
      <c r="W12" s="30"/>
      <c r="X12" s="31"/>
      <c r="Y12" s="30"/>
      <c r="Z12" s="29"/>
      <c r="AA12" s="32"/>
      <c r="AB12" s="33"/>
      <c r="AC12" s="30"/>
      <c r="AD12" s="33"/>
      <c r="AE12" s="32"/>
      <c r="AF12" s="34"/>
      <c r="AG12" s="30"/>
      <c r="AH12" s="35"/>
      <c r="AI12" s="36"/>
      <c r="AJ12" s="35"/>
      <c r="AK12" s="36"/>
      <c r="AL12" s="35"/>
      <c r="AM12" s="36"/>
    </row>
    <row r="13" spans="1:40" x14ac:dyDescent="0.3">
      <c r="D13"/>
      <c r="E13"/>
    </row>
    <row r="14" spans="1:40" x14ac:dyDescent="0.3">
      <c r="D14"/>
      <c r="E14"/>
    </row>
    <row r="15" spans="1:40" ht="25.8" customHeight="1" x14ac:dyDescent="0.5">
      <c r="A15" s="7" t="s">
        <v>27</v>
      </c>
      <c r="D15"/>
      <c r="E15"/>
    </row>
    <row r="16" spans="1:40" s="5" customFormat="1" ht="31.5" customHeight="1" x14ac:dyDescent="0.3">
      <c r="A16" s="8" t="s">
        <v>28</v>
      </c>
      <c r="B16" s="114" t="s">
        <v>47</v>
      </c>
      <c r="C16" s="114"/>
      <c r="D16" s="113" t="s">
        <v>82</v>
      </c>
      <c r="E16" s="114"/>
      <c r="F16" s="113" t="s">
        <v>67</v>
      </c>
      <c r="G16" s="114"/>
      <c r="H16" s="113" t="s">
        <v>53</v>
      </c>
      <c r="I16" s="114"/>
      <c r="J16" s="113" t="s">
        <v>52</v>
      </c>
      <c r="K16" s="114"/>
      <c r="L16" s="113" t="s">
        <v>50</v>
      </c>
      <c r="M16" s="114"/>
      <c r="N16" s="113" t="s">
        <v>49</v>
      </c>
      <c r="O16" s="114"/>
      <c r="P16" s="113" t="s">
        <v>45</v>
      </c>
      <c r="Q16" s="114"/>
      <c r="R16" s="117"/>
      <c r="S16" s="118"/>
      <c r="T16" s="117"/>
      <c r="U16" s="118"/>
      <c r="V16" s="117"/>
      <c r="W16" s="118"/>
      <c r="X16" s="117"/>
      <c r="Y16" s="118"/>
      <c r="Z16" s="117"/>
      <c r="AA16" s="118"/>
      <c r="AB16" s="117"/>
      <c r="AC16" s="118"/>
      <c r="AD16" s="117"/>
      <c r="AE16" s="118"/>
      <c r="AF16" s="117"/>
      <c r="AG16" s="118"/>
      <c r="AH16" s="117"/>
      <c r="AI16" s="118"/>
      <c r="AJ16" s="117"/>
      <c r="AK16" s="118"/>
      <c r="AL16" s="117"/>
      <c r="AM16" s="117"/>
      <c r="AN16"/>
    </row>
    <row r="17" spans="1:40" s="5" customFormat="1" ht="32.25" customHeight="1" x14ac:dyDescent="0.3">
      <c r="B17" s="85" t="s">
        <v>19</v>
      </c>
      <c r="C17" s="77" t="s">
        <v>20</v>
      </c>
      <c r="D17" s="85" t="s">
        <v>19</v>
      </c>
      <c r="E17" s="77" t="s">
        <v>20</v>
      </c>
      <c r="F17" s="85" t="s">
        <v>19</v>
      </c>
      <c r="G17" s="77" t="s">
        <v>20</v>
      </c>
      <c r="H17" s="85" t="s">
        <v>19</v>
      </c>
      <c r="I17" s="77" t="s">
        <v>20</v>
      </c>
      <c r="J17" s="85" t="s">
        <v>19</v>
      </c>
      <c r="K17" s="77" t="s">
        <v>20</v>
      </c>
      <c r="L17" s="85" t="s">
        <v>19</v>
      </c>
      <c r="M17" s="77" t="s">
        <v>20</v>
      </c>
      <c r="N17" s="85" t="s">
        <v>19</v>
      </c>
      <c r="O17" s="77" t="s">
        <v>20</v>
      </c>
      <c r="P17" s="85" t="s">
        <v>19</v>
      </c>
      <c r="Q17" s="77" t="s">
        <v>20</v>
      </c>
      <c r="R17" s="4"/>
      <c r="S17" s="20"/>
      <c r="T17" s="4"/>
      <c r="U17" s="20"/>
      <c r="V17" s="4"/>
      <c r="W17" s="20"/>
      <c r="X17" s="4"/>
      <c r="Y17" s="20"/>
      <c r="Z17" s="4"/>
      <c r="AA17" s="20"/>
      <c r="AB17" s="4"/>
      <c r="AC17" s="20"/>
      <c r="AD17" s="4"/>
      <c r="AE17" s="20"/>
      <c r="AF17" s="4"/>
      <c r="AG17" s="20"/>
      <c r="AH17" s="4"/>
      <c r="AI17" s="20"/>
      <c r="AJ17" s="4"/>
      <c r="AK17" s="20"/>
      <c r="AL17" s="4"/>
      <c r="AM17" s="20"/>
      <c r="AN17"/>
    </row>
    <row r="18" spans="1:40" ht="21" customHeight="1" x14ac:dyDescent="0.3">
      <c r="A18" s="6" t="s">
        <v>16</v>
      </c>
      <c r="B18" s="86">
        <f>P18+N18+L18+J18+H18+F18+D18</f>
        <v>0</v>
      </c>
      <c r="C18" s="78">
        <f>Q18+O18+M18+K18+I18+G18+E18</f>
        <v>0</v>
      </c>
      <c r="D18" s="17">
        <v>0</v>
      </c>
      <c r="E18" s="78">
        <v>0</v>
      </c>
      <c r="F18" s="17">
        <v>0</v>
      </c>
      <c r="G18" s="78">
        <v>0</v>
      </c>
      <c r="H18" s="17">
        <v>0</v>
      </c>
      <c r="I18" s="78">
        <v>0</v>
      </c>
      <c r="J18" s="17">
        <v>0</v>
      </c>
      <c r="K18" s="78">
        <v>0</v>
      </c>
      <c r="L18" s="17">
        <v>0</v>
      </c>
      <c r="M18" s="78">
        <v>0</v>
      </c>
      <c r="N18" s="17">
        <v>0</v>
      </c>
      <c r="O18" s="78">
        <v>0</v>
      </c>
      <c r="P18" s="17">
        <v>0</v>
      </c>
      <c r="Q18" s="78">
        <v>0</v>
      </c>
      <c r="R18" s="21"/>
      <c r="S18" s="22"/>
      <c r="T18" s="21"/>
      <c r="U18" s="24"/>
      <c r="V18" s="21"/>
      <c r="W18" s="22"/>
      <c r="X18" s="23"/>
      <c r="Y18" s="22"/>
      <c r="Z18" s="21"/>
      <c r="AA18" s="24"/>
      <c r="AB18" s="21"/>
      <c r="AC18" s="22"/>
      <c r="AD18" s="25"/>
      <c r="AE18" s="24"/>
      <c r="AF18" s="26"/>
      <c r="AG18" s="24"/>
      <c r="AH18" s="27"/>
      <c r="AI18" s="28"/>
      <c r="AJ18" s="27"/>
      <c r="AK18" s="28"/>
      <c r="AL18" s="27"/>
      <c r="AM18" s="28"/>
    </row>
    <row r="19" spans="1:40" ht="21" x14ac:dyDescent="0.3">
      <c r="A19" s="6" t="s">
        <v>22</v>
      </c>
      <c r="B19" s="86">
        <f t="shared" ref="B19:B22" si="5">P19+N19+L19+J19+H19+F19+D19</f>
        <v>0</v>
      </c>
      <c r="C19" s="78">
        <f t="shared" ref="C19:C22" si="6">Q19+O19+M19+K19+I19+G19+E19</f>
        <v>0</v>
      </c>
      <c r="D19" s="17">
        <v>0</v>
      </c>
      <c r="E19" s="78">
        <v>0</v>
      </c>
      <c r="F19" s="17">
        <v>0</v>
      </c>
      <c r="G19" s="78">
        <v>0</v>
      </c>
      <c r="H19" s="17">
        <v>0</v>
      </c>
      <c r="I19" s="78">
        <v>0</v>
      </c>
      <c r="J19" s="17">
        <v>0</v>
      </c>
      <c r="K19" s="78">
        <v>0</v>
      </c>
      <c r="L19" s="17">
        <v>0</v>
      </c>
      <c r="M19" s="78">
        <v>0</v>
      </c>
      <c r="N19" s="17">
        <v>0</v>
      </c>
      <c r="O19" s="78">
        <v>0</v>
      </c>
      <c r="P19" s="17">
        <v>0</v>
      </c>
      <c r="Q19" s="78">
        <v>0</v>
      </c>
      <c r="R19" s="21"/>
      <c r="S19" s="22"/>
      <c r="T19" s="21"/>
      <c r="U19" s="24"/>
      <c r="V19" s="21"/>
      <c r="W19" s="22"/>
      <c r="X19" s="23"/>
      <c r="Y19" s="22"/>
      <c r="Z19" s="21"/>
      <c r="AA19" s="24"/>
      <c r="AB19" s="21"/>
      <c r="AC19" s="22"/>
      <c r="AD19" s="25"/>
      <c r="AE19" s="24"/>
      <c r="AF19" s="26"/>
      <c r="AG19" s="24"/>
      <c r="AH19" s="27"/>
      <c r="AI19" s="28"/>
      <c r="AJ19" s="27"/>
      <c r="AK19" s="28"/>
      <c r="AL19" s="27"/>
      <c r="AM19" s="28"/>
    </row>
    <row r="20" spans="1:40" ht="21" x14ac:dyDescent="0.3">
      <c r="A20" s="6" t="s">
        <v>21</v>
      </c>
      <c r="B20" s="86">
        <f t="shared" si="5"/>
        <v>0</v>
      </c>
      <c r="C20" s="78">
        <f t="shared" si="6"/>
        <v>0</v>
      </c>
      <c r="D20" s="17">
        <v>0</v>
      </c>
      <c r="E20" s="78">
        <v>0</v>
      </c>
      <c r="F20" s="17">
        <v>0</v>
      </c>
      <c r="G20" s="78">
        <v>0</v>
      </c>
      <c r="H20" s="17">
        <v>0</v>
      </c>
      <c r="I20" s="78">
        <v>0</v>
      </c>
      <c r="J20" s="17">
        <v>0</v>
      </c>
      <c r="K20" s="78">
        <v>0</v>
      </c>
      <c r="L20" s="17">
        <v>0</v>
      </c>
      <c r="M20" s="78">
        <v>0</v>
      </c>
      <c r="N20" s="17">
        <v>0</v>
      </c>
      <c r="O20" s="78">
        <v>0</v>
      </c>
      <c r="P20" s="17">
        <v>0</v>
      </c>
      <c r="Q20" s="78">
        <v>0</v>
      </c>
      <c r="R20" s="21"/>
      <c r="S20" s="22"/>
      <c r="T20" s="21"/>
      <c r="U20" s="24"/>
      <c r="V20" s="21"/>
      <c r="W20" s="22"/>
      <c r="X20" s="23"/>
      <c r="Y20" s="22"/>
      <c r="Z20" s="21"/>
      <c r="AA20" s="24"/>
      <c r="AB20" s="21"/>
      <c r="AC20" s="22"/>
      <c r="AD20" s="25"/>
      <c r="AE20" s="24"/>
      <c r="AF20" s="26"/>
      <c r="AG20" s="24"/>
      <c r="AH20" s="27"/>
      <c r="AI20" s="28"/>
      <c r="AJ20" s="27"/>
      <c r="AK20" s="28"/>
      <c r="AL20" s="27"/>
      <c r="AM20" s="28"/>
    </row>
    <row r="21" spans="1:40" ht="21" x14ac:dyDescent="0.3">
      <c r="A21" s="6" t="s">
        <v>17</v>
      </c>
      <c r="B21" s="86">
        <f t="shared" si="5"/>
        <v>8</v>
      </c>
      <c r="C21" s="78">
        <f t="shared" si="6"/>
        <v>552967230</v>
      </c>
      <c r="D21" s="17">
        <v>1</v>
      </c>
      <c r="E21" s="78">
        <v>22000000</v>
      </c>
      <c r="F21" s="17">
        <v>1</v>
      </c>
      <c r="G21" s="78">
        <v>32000000</v>
      </c>
      <c r="H21" s="17">
        <v>4</v>
      </c>
      <c r="I21" s="78">
        <v>419385123</v>
      </c>
      <c r="J21" s="17">
        <v>2</v>
      </c>
      <c r="K21" s="78">
        <v>79582107</v>
      </c>
      <c r="L21" s="17">
        <v>0</v>
      </c>
      <c r="M21" s="78">
        <v>0</v>
      </c>
      <c r="N21" s="17">
        <v>0</v>
      </c>
      <c r="O21" s="78">
        <v>0</v>
      </c>
      <c r="P21" s="17">
        <v>0</v>
      </c>
      <c r="Q21" s="78">
        <v>0</v>
      </c>
      <c r="R21" s="21"/>
      <c r="S21" s="22"/>
      <c r="T21" s="21"/>
      <c r="U21" s="24"/>
      <c r="V21" s="21"/>
      <c r="W21" s="22"/>
      <c r="X21" s="23"/>
      <c r="Y21" s="22"/>
      <c r="Z21" s="21"/>
      <c r="AA21" s="24"/>
      <c r="AB21" s="21"/>
      <c r="AC21" s="22"/>
      <c r="AD21" s="25"/>
      <c r="AE21" s="24"/>
      <c r="AF21" s="26"/>
      <c r="AG21" s="37"/>
      <c r="AH21" s="27"/>
      <c r="AI21" s="28"/>
      <c r="AJ21" s="27"/>
      <c r="AK21" s="28"/>
      <c r="AL21" s="27"/>
      <c r="AM21" s="28"/>
    </row>
    <row r="22" spans="1:40" ht="21" x14ac:dyDescent="0.3">
      <c r="A22" s="6" t="s">
        <v>18</v>
      </c>
      <c r="B22" s="86">
        <f t="shared" si="5"/>
        <v>0</v>
      </c>
      <c r="C22" s="78">
        <f t="shared" si="6"/>
        <v>0</v>
      </c>
      <c r="D22" s="17">
        <v>0</v>
      </c>
      <c r="E22" s="78">
        <v>0</v>
      </c>
      <c r="F22" s="17">
        <v>0</v>
      </c>
      <c r="G22" s="78">
        <v>0</v>
      </c>
      <c r="H22" s="17">
        <v>0</v>
      </c>
      <c r="I22" s="78">
        <v>0</v>
      </c>
      <c r="J22" s="17">
        <v>0</v>
      </c>
      <c r="K22" s="78">
        <v>0</v>
      </c>
      <c r="L22" s="17">
        <v>0</v>
      </c>
      <c r="M22" s="78">
        <v>0</v>
      </c>
      <c r="N22" s="17">
        <v>0</v>
      </c>
      <c r="O22" s="78">
        <v>0</v>
      </c>
      <c r="P22" s="17">
        <v>0</v>
      </c>
      <c r="Q22" s="78">
        <v>0</v>
      </c>
      <c r="R22" s="21"/>
      <c r="S22" s="22"/>
      <c r="T22" s="21"/>
      <c r="U22" s="24"/>
      <c r="V22" s="21"/>
      <c r="W22" s="22"/>
      <c r="X22" s="23"/>
      <c r="Y22" s="22"/>
      <c r="Z22" s="21"/>
      <c r="AA22" s="24"/>
      <c r="AB22" s="21"/>
      <c r="AC22" s="22"/>
      <c r="AD22" s="25"/>
      <c r="AE22" s="24"/>
      <c r="AF22" s="26"/>
      <c r="AG22" s="24"/>
      <c r="AH22" s="27"/>
      <c r="AI22" s="28"/>
      <c r="AJ22" s="27"/>
      <c r="AK22" s="28"/>
      <c r="AL22" s="27"/>
      <c r="AM22" s="28"/>
    </row>
    <row r="23" spans="1:40" ht="18.600000000000001" customHeight="1" x14ac:dyDescent="0.3">
      <c r="A23" s="9" t="s">
        <v>31</v>
      </c>
      <c r="B23" s="18">
        <f>SUM(B18:B22)</f>
        <v>8</v>
      </c>
      <c r="C23" s="79">
        <f t="shared" ref="C23" si="7">SUM(C18:C22)</f>
        <v>552967230</v>
      </c>
      <c r="D23" s="18">
        <f>SUM(D18:D22)</f>
        <v>1</v>
      </c>
      <c r="E23" s="79">
        <f>SUM(E18:E22)</f>
        <v>22000000</v>
      </c>
      <c r="F23" s="18">
        <f t="shared" ref="F23:K23" si="8">SUM(F18:F22)</f>
        <v>1</v>
      </c>
      <c r="G23" s="79">
        <f t="shared" si="8"/>
        <v>32000000</v>
      </c>
      <c r="H23" s="18">
        <f t="shared" si="8"/>
        <v>4</v>
      </c>
      <c r="I23" s="79">
        <f t="shared" si="8"/>
        <v>419385123</v>
      </c>
      <c r="J23" s="18">
        <f t="shared" si="8"/>
        <v>2</v>
      </c>
      <c r="K23" s="79">
        <f t="shared" si="8"/>
        <v>79582107</v>
      </c>
      <c r="L23" s="18">
        <v>0</v>
      </c>
      <c r="M23" s="79">
        <v>0</v>
      </c>
      <c r="N23" s="18">
        <v>0</v>
      </c>
      <c r="O23" s="79">
        <v>0</v>
      </c>
      <c r="P23" s="18">
        <v>0</v>
      </c>
      <c r="Q23" s="79">
        <v>0</v>
      </c>
      <c r="R23" s="29"/>
      <c r="S23" s="30"/>
      <c r="T23" s="29"/>
      <c r="U23" s="32"/>
      <c r="V23" s="29"/>
      <c r="W23" s="30"/>
      <c r="X23" s="31"/>
      <c r="Y23" s="30"/>
      <c r="Z23" s="29"/>
      <c r="AA23" s="32"/>
      <c r="AB23" s="29"/>
      <c r="AC23" s="30"/>
      <c r="AD23" s="33"/>
      <c r="AE23" s="32"/>
      <c r="AF23" s="34"/>
      <c r="AG23" s="32"/>
      <c r="AH23" s="35"/>
      <c r="AI23" s="36"/>
      <c r="AJ23" s="35"/>
      <c r="AK23" s="36"/>
      <c r="AL23" s="35"/>
      <c r="AM23" s="36"/>
    </row>
    <row r="24" spans="1:40" x14ac:dyDescent="0.3">
      <c r="D24"/>
      <c r="E24"/>
    </row>
    <row r="25" spans="1:40" x14ac:dyDescent="0.3">
      <c r="D25"/>
      <c r="E25"/>
    </row>
    <row r="26" spans="1:40" ht="25.8" x14ac:dyDescent="0.5">
      <c r="A26" s="7" t="s">
        <v>26</v>
      </c>
      <c r="D26"/>
      <c r="E26"/>
    </row>
    <row r="27" spans="1:40" s="5" customFormat="1" ht="31.5" customHeight="1" x14ac:dyDescent="0.3">
      <c r="A27" s="8" t="s">
        <v>29</v>
      </c>
      <c r="B27" s="114" t="s">
        <v>47</v>
      </c>
      <c r="C27" s="114"/>
      <c r="D27" s="113" t="s">
        <v>82</v>
      </c>
      <c r="E27" s="114"/>
      <c r="F27" s="113" t="s">
        <v>67</v>
      </c>
      <c r="G27" s="114"/>
      <c r="H27" s="113" t="s">
        <v>53</v>
      </c>
      <c r="I27" s="114"/>
      <c r="J27" s="113" t="s">
        <v>52</v>
      </c>
      <c r="K27" s="114"/>
      <c r="L27" s="113" t="s">
        <v>50</v>
      </c>
      <c r="M27" s="114"/>
      <c r="N27" s="113" t="s">
        <v>49</v>
      </c>
      <c r="O27" s="114"/>
      <c r="P27" s="113" t="s">
        <v>45</v>
      </c>
      <c r="Q27" s="114"/>
      <c r="R27" s="117"/>
      <c r="S27" s="118"/>
      <c r="T27" s="117"/>
      <c r="U27" s="118"/>
      <c r="V27" s="117"/>
      <c r="W27" s="118"/>
      <c r="X27" s="117"/>
      <c r="Y27" s="118"/>
      <c r="Z27" s="117"/>
      <c r="AA27" s="118"/>
      <c r="AB27" s="117"/>
      <c r="AC27" s="118"/>
      <c r="AD27" s="117"/>
      <c r="AE27" s="118"/>
      <c r="AF27" s="117"/>
      <c r="AG27" s="118"/>
      <c r="AH27" s="117"/>
      <c r="AI27" s="118"/>
      <c r="AJ27" s="117"/>
      <c r="AK27" s="118"/>
      <c r="AL27" s="117"/>
      <c r="AM27" s="117"/>
      <c r="AN27"/>
    </row>
    <row r="28" spans="1:40" s="5" customFormat="1" ht="32.25" customHeight="1" x14ac:dyDescent="0.3">
      <c r="B28" s="85" t="s">
        <v>19</v>
      </c>
      <c r="C28" s="77" t="s">
        <v>20</v>
      </c>
      <c r="D28" s="85" t="s">
        <v>19</v>
      </c>
      <c r="E28" s="77" t="s">
        <v>20</v>
      </c>
      <c r="F28" s="85" t="s">
        <v>19</v>
      </c>
      <c r="G28" s="77" t="s">
        <v>20</v>
      </c>
      <c r="H28" s="85" t="s">
        <v>19</v>
      </c>
      <c r="I28" s="77" t="s">
        <v>20</v>
      </c>
      <c r="J28" s="85" t="s">
        <v>19</v>
      </c>
      <c r="K28" s="77" t="s">
        <v>20</v>
      </c>
      <c r="L28" s="85" t="s">
        <v>19</v>
      </c>
      <c r="M28" s="77" t="s">
        <v>20</v>
      </c>
      <c r="N28" s="85" t="s">
        <v>19</v>
      </c>
      <c r="O28" s="77" t="s">
        <v>20</v>
      </c>
      <c r="P28" s="85" t="s">
        <v>19</v>
      </c>
      <c r="Q28" s="77" t="s">
        <v>20</v>
      </c>
      <c r="R28" s="4"/>
      <c r="S28" s="20"/>
      <c r="T28" s="4"/>
      <c r="U28" s="20"/>
      <c r="V28" s="4"/>
      <c r="W28" s="20"/>
      <c r="X28" s="4"/>
      <c r="Y28" s="20"/>
      <c r="Z28" s="4"/>
      <c r="AA28" s="20"/>
      <c r="AB28" s="4"/>
      <c r="AC28" s="20"/>
      <c r="AD28" s="4"/>
      <c r="AE28" s="20"/>
      <c r="AF28" s="4"/>
      <c r="AG28" s="20"/>
      <c r="AH28" s="4"/>
      <c r="AI28" s="20"/>
      <c r="AJ28" s="4"/>
      <c r="AK28" s="20"/>
      <c r="AL28" s="4"/>
      <c r="AM28" s="20"/>
      <c r="AN28"/>
    </row>
    <row r="29" spans="1:40" ht="21" x14ac:dyDescent="0.3">
      <c r="A29" s="6" t="s">
        <v>16</v>
      </c>
      <c r="B29" s="86">
        <f>P29+N29+L29+J29+H29+F29+D29</f>
        <v>0</v>
      </c>
      <c r="C29" s="78">
        <f>Q29+O29+M29+K29+I29+G29+E29</f>
        <v>0</v>
      </c>
      <c r="D29" s="17">
        <f>D18+D7</f>
        <v>0</v>
      </c>
      <c r="E29" s="78">
        <f>E18+E7</f>
        <v>0</v>
      </c>
      <c r="F29" s="17">
        <f>F18+F7</f>
        <v>0</v>
      </c>
      <c r="G29" s="78">
        <f>G18+G7</f>
        <v>0</v>
      </c>
      <c r="H29" s="17">
        <f>H18+H7</f>
        <v>0</v>
      </c>
      <c r="I29" s="78">
        <f>I18+I7</f>
        <v>0</v>
      </c>
      <c r="J29" s="17">
        <f>J18+J7</f>
        <v>0</v>
      </c>
      <c r="K29" s="78">
        <f>K18+K7</f>
        <v>0</v>
      </c>
      <c r="L29" s="17">
        <f>L18+L7</f>
        <v>0</v>
      </c>
      <c r="M29" s="78">
        <f>M18+M7</f>
        <v>0</v>
      </c>
      <c r="N29" s="17">
        <f>N18+N7</f>
        <v>0</v>
      </c>
      <c r="O29" s="78">
        <f>O18+O7</f>
        <v>0</v>
      </c>
      <c r="P29" s="17">
        <f>P18+P7</f>
        <v>0</v>
      </c>
      <c r="Q29" s="78">
        <f>Q18+Q7</f>
        <v>0</v>
      </c>
      <c r="R29" s="21"/>
      <c r="S29" s="22"/>
      <c r="T29" s="21"/>
      <c r="U29" s="22"/>
      <c r="V29" s="21"/>
      <c r="W29" s="22"/>
      <c r="X29" s="21"/>
      <c r="Y29" s="22"/>
      <c r="Z29" s="21"/>
      <c r="AA29" s="24"/>
      <c r="AB29" s="21"/>
      <c r="AC29" s="22"/>
      <c r="AD29" s="25"/>
      <c r="AE29" s="24"/>
      <c r="AF29" s="26"/>
      <c r="AG29" s="24"/>
      <c r="AH29" s="27"/>
      <c r="AI29" s="28"/>
      <c r="AJ29" s="27"/>
      <c r="AK29" s="28"/>
      <c r="AL29" s="27"/>
      <c r="AM29" s="28"/>
    </row>
    <row r="30" spans="1:40" ht="21" x14ac:dyDescent="0.3">
      <c r="A30" s="6" t="s">
        <v>22</v>
      </c>
      <c r="B30" s="86">
        <f t="shared" ref="B30:B33" si="9">P30+N30+L30+J30+H30+F30+D30</f>
        <v>1</v>
      </c>
      <c r="C30" s="78">
        <f t="shared" ref="C30:C33" si="10">Q30+O30+M30+K30+I30+G30+E30</f>
        <v>516484387</v>
      </c>
      <c r="D30" s="17">
        <f t="shared" ref="D30:F33" si="11">D19+D8</f>
        <v>0</v>
      </c>
      <c r="E30" s="78">
        <f t="shared" si="11"/>
        <v>0</v>
      </c>
      <c r="F30" s="17">
        <f t="shared" si="11"/>
        <v>0</v>
      </c>
      <c r="G30" s="78">
        <f>G19+G8</f>
        <v>0</v>
      </c>
      <c r="H30" s="17">
        <f>H19+H8</f>
        <v>1</v>
      </c>
      <c r="I30" s="78">
        <f>I19+I8</f>
        <v>516484387</v>
      </c>
      <c r="J30" s="17">
        <f>J19+J8</f>
        <v>0</v>
      </c>
      <c r="K30" s="78">
        <f>K19+K8</f>
        <v>0</v>
      </c>
      <c r="L30" s="17">
        <f>L19+L8</f>
        <v>0</v>
      </c>
      <c r="M30" s="78">
        <f>M19+M8</f>
        <v>0</v>
      </c>
      <c r="N30" s="17">
        <f>N19+N8</f>
        <v>0</v>
      </c>
      <c r="O30" s="78">
        <f>O19+O8</f>
        <v>0</v>
      </c>
      <c r="P30" s="17">
        <f>P19+P8</f>
        <v>0</v>
      </c>
      <c r="Q30" s="78">
        <f>Q19+Q8</f>
        <v>0</v>
      </c>
      <c r="R30" s="21"/>
      <c r="S30" s="22"/>
      <c r="T30" s="21"/>
      <c r="U30" s="22"/>
      <c r="V30" s="21"/>
      <c r="W30" s="22"/>
      <c r="X30" s="21"/>
      <c r="Y30" s="22"/>
      <c r="Z30" s="21"/>
      <c r="AA30" s="24"/>
      <c r="AB30" s="21"/>
      <c r="AC30" s="22"/>
      <c r="AD30" s="25"/>
      <c r="AE30" s="24"/>
      <c r="AF30" s="26"/>
      <c r="AG30" s="24"/>
      <c r="AH30" s="27"/>
      <c r="AI30" s="28"/>
      <c r="AJ30" s="27"/>
      <c r="AK30" s="28"/>
      <c r="AL30" s="27"/>
      <c r="AM30" s="28"/>
    </row>
    <row r="31" spans="1:40" ht="21" x14ac:dyDescent="0.3">
      <c r="A31" s="6" t="s">
        <v>21</v>
      </c>
      <c r="B31" s="86">
        <f t="shared" si="9"/>
        <v>2</v>
      </c>
      <c r="C31" s="78">
        <f t="shared" si="10"/>
        <v>1070590407</v>
      </c>
      <c r="D31" s="17">
        <f t="shared" si="11"/>
        <v>1</v>
      </c>
      <c r="E31" s="78">
        <f t="shared" si="11"/>
        <v>878176213</v>
      </c>
      <c r="F31" s="17">
        <f t="shared" si="11"/>
        <v>1</v>
      </c>
      <c r="G31" s="78">
        <f>G20+G9</f>
        <v>192414194</v>
      </c>
      <c r="H31" s="17">
        <f>H20+H9</f>
        <v>0</v>
      </c>
      <c r="I31" s="78">
        <f>I20+I9</f>
        <v>0</v>
      </c>
      <c r="J31" s="17">
        <f>J20+J9</f>
        <v>0</v>
      </c>
      <c r="K31" s="78">
        <f>K20+K9</f>
        <v>0</v>
      </c>
      <c r="L31" s="17">
        <f>L20+L9</f>
        <v>0</v>
      </c>
      <c r="M31" s="78">
        <f>M20+M9</f>
        <v>0</v>
      </c>
      <c r="N31" s="17">
        <f>N20+N9</f>
        <v>0</v>
      </c>
      <c r="O31" s="78">
        <f>O20+O9</f>
        <v>0</v>
      </c>
      <c r="P31" s="17">
        <f>P20+P9</f>
        <v>0</v>
      </c>
      <c r="Q31" s="78">
        <f>Q20+Q9</f>
        <v>0</v>
      </c>
      <c r="R31" s="21"/>
      <c r="S31" s="22"/>
      <c r="T31" s="21"/>
      <c r="U31" s="22"/>
      <c r="V31" s="21"/>
      <c r="W31" s="22"/>
      <c r="X31" s="21"/>
      <c r="Y31" s="22"/>
      <c r="Z31" s="21"/>
      <c r="AA31" s="24"/>
      <c r="AB31" s="21"/>
      <c r="AC31" s="22"/>
      <c r="AD31" s="25"/>
      <c r="AE31" s="24"/>
      <c r="AF31" s="26"/>
      <c r="AG31" s="24"/>
      <c r="AH31" s="27"/>
      <c r="AI31" s="28"/>
      <c r="AJ31" s="27"/>
      <c r="AK31" s="28"/>
      <c r="AL31" s="27"/>
      <c r="AM31" s="28"/>
    </row>
    <row r="32" spans="1:40" ht="21" x14ac:dyDescent="0.3">
      <c r="A32" s="6" t="s">
        <v>17</v>
      </c>
      <c r="B32" s="86">
        <f t="shared" si="9"/>
        <v>24</v>
      </c>
      <c r="C32" s="78">
        <f t="shared" si="10"/>
        <v>10377584990</v>
      </c>
      <c r="D32" s="17">
        <f t="shared" si="11"/>
        <v>6</v>
      </c>
      <c r="E32" s="78">
        <f t="shared" si="11"/>
        <v>1722598399</v>
      </c>
      <c r="F32" s="17">
        <f t="shared" si="11"/>
        <v>4</v>
      </c>
      <c r="G32" s="78">
        <f>G21+G10</f>
        <v>678291550</v>
      </c>
      <c r="H32" s="17">
        <f>H21+H10</f>
        <v>7</v>
      </c>
      <c r="I32" s="78">
        <f>I21+I10</f>
        <v>1002640468</v>
      </c>
      <c r="J32" s="17">
        <f>J21+J10</f>
        <v>5</v>
      </c>
      <c r="K32" s="78">
        <f>K21+K10</f>
        <v>3248782708</v>
      </c>
      <c r="L32" s="17">
        <f>L21+L10</f>
        <v>0</v>
      </c>
      <c r="M32" s="78">
        <f>M21+M10</f>
        <v>0</v>
      </c>
      <c r="N32" s="17">
        <f>N21+N10</f>
        <v>2</v>
      </c>
      <c r="O32" s="78">
        <f>O21+O10</f>
        <v>3725271865</v>
      </c>
      <c r="P32" s="17">
        <f>P21+P10</f>
        <v>0</v>
      </c>
      <c r="Q32" s="78">
        <f>Q21+Q10</f>
        <v>0</v>
      </c>
      <c r="R32" s="21"/>
      <c r="S32" s="22"/>
      <c r="T32" s="21"/>
      <c r="U32" s="22"/>
      <c r="V32" s="21"/>
      <c r="W32" s="22"/>
      <c r="X32" s="21"/>
      <c r="Y32" s="22"/>
      <c r="Z32" s="21"/>
      <c r="AA32" s="24"/>
      <c r="AB32" s="21"/>
      <c r="AC32" s="22"/>
      <c r="AD32" s="25"/>
      <c r="AE32" s="24"/>
      <c r="AF32" s="26"/>
      <c r="AG32" s="24"/>
      <c r="AH32" s="27"/>
      <c r="AI32" s="28"/>
      <c r="AJ32" s="27"/>
      <c r="AK32" s="28"/>
      <c r="AL32" s="27"/>
      <c r="AM32" s="28"/>
    </row>
    <row r="33" spans="1:40" ht="21" x14ac:dyDescent="0.3">
      <c r="A33" s="6" t="s">
        <v>18</v>
      </c>
      <c r="B33" s="86">
        <f t="shared" si="9"/>
        <v>8</v>
      </c>
      <c r="C33" s="78">
        <f t="shared" si="10"/>
        <v>64299292345.300003</v>
      </c>
      <c r="D33" s="17">
        <f t="shared" si="11"/>
        <v>1</v>
      </c>
      <c r="E33" s="78">
        <f t="shared" si="11"/>
        <v>118584968.3</v>
      </c>
      <c r="F33" s="17">
        <f t="shared" si="11"/>
        <v>0</v>
      </c>
      <c r="G33" s="78">
        <f>G22+G11</f>
        <v>0</v>
      </c>
      <c r="H33" s="17">
        <f>H22+H11</f>
        <v>2</v>
      </c>
      <c r="I33" s="78">
        <f>I22+I11</f>
        <v>61625286736</v>
      </c>
      <c r="J33" s="17">
        <f>J22+J11</f>
        <v>2</v>
      </c>
      <c r="K33" s="78">
        <f>K22+K11</f>
        <v>926451225</v>
      </c>
      <c r="L33" s="17">
        <f>L22+L11</f>
        <v>1</v>
      </c>
      <c r="M33" s="78">
        <f>M22+M11</f>
        <v>110000000</v>
      </c>
      <c r="N33" s="17">
        <f>N22+N11</f>
        <v>1</v>
      </c>
      <c r="O33" s="78">
        <f>O22+O11</f>
        <v>154000000</v>
      </c>
      <c r="P33" s="17">
        <f>P22+P11</f>
        <v>1</v>
      </c>
      <c r="Q33" s="78">
        <f>Q22+Q11</f>
        <v>1364969416</v>
      </c>
      <c r="R33" s="21"/>
      <c r="S33" s="22"/>
      <c r="T33" s="21"/>
      <c r="U33" s="22"/>
      <c r="V33" s="21"/>
      <c r="W33" s="22"/>
      <c r="X33" s="21"/>
      <c r="Y33" s="22"/>
      <c r="Z33" s="21"/>
      <c r="AA33" s="24"/>
      <c r="AB33" s="21"/>
      <c r="AC33" s="22"/>
      <c r="AD33" s="25"/>
      <c r="AE33" s="24"/>
      <c r="AF33" s="26"/>
      <c r="AG33" s="24"/>
      <c r="AH33" s="27"/>
      <c r="AI33" s="28"/>
      <c r="AJ33" s="27"/>
      <c r="AK33" s="28"/>
      <c r="AL33" s="27"/>
      <c r="AM33" s="28"/>
    </row>
    <row r="34" spans="1:40" ht="21" customHeight="1" x14ac:dyDescent="0.3">
      <c r="A34" s="9" t="s">
        <v>32</v>
      </c>
      <c r="B34" s="18">
        <f>SUM(B29:B33)</f>
        <v>35</v>
      </c>
      <c r="C34" s="79">
        <f t="shared" ref="C34" si="12">SUM(C29:C33)</f>
        <v>76263952129.300003</v>
      </c>
      <c r="D34" s="18">
        <f>SUM(D29:D33)</f>
        <v>8</v>
      </c>
      <c r="E34" s="79">
        <f>SUM(E29:E33)</f>
        <v>2719359580.3000002</v>
      </c>
      <c r="F34" s="18">
        <f t="shared" ref="F34:K34" si="13">SUM(F29:F33)</f>
        <v>5</v>
      </c>
      <c r="G34" s="79">
        <f t="shared" si="13"/>
        <v>870705744</v>
      </c>
      <c r="H34" s="18">
        <f t="shared" si="13"/>
        <v>10</v>
      </c>
      <c r="I34" s="79">
        <f t="shared" si="13"/>
        <v>63144411591</v>
      </c>
      <c r="J34" s="18">
        <f t="shared" si="13"/>
        <v>7</v>
      </c>
      <c r="K34" s="79">
        <f t="shared" si="13"/>
        <v>4175233933</v>
      </c>
      <c r="L34" s="18">
        <f t="shared" ref="L34:Q34" si="14">SUM(L29:L33)</f>
        <v>1</v>
      </c>
      <c r="M34" s="79">
        <f t="shared" si="14"/>
        <v>110000000</v>
      </c>
      <c r="N34" s="18">
        <f t="shared" si="14"/>
        <v>3</v>
      </c>
      <c r="O34" s="79">
        <f t="shared" si="14"/>
        <v>3879271865</v>
      </c>
      <c r="P34" s="18">
        <f t="shared" si="14"/>
        <v>1</v>
      </c>
      <c r="Q34" s="79">
        <f t="shared" si="14"/>
        <v>1364969416</v>
      </c>
      <c r="R34" s="29"/>
      <c r="S34" s="30"/>
      <c r="T34" s="29"/>
      <c r="U34" s="30"/>
      <c r="V34" s="29"/>
      <c r="W34" s="30"/>
      <c r="X34" s="29"/>
      <c r="Y34" s="30"/>
      <c r="Z34" s="29"/>
      <c r="AA34" s="32"/>
      <c r="AB34" s="29"/>
      <c r="AC34" s="30"/>
      <c r="AD34" s="33"/>
      <c r="AE34" s="32"/>
      <c r="AF34" s="34"/>
      <c r="AG34" s="32"/>
      <c r="AH34" s="35"/>
      <c r="AI34" s="36"/>
      <c r="AJ34" s="35"/>
      <c r="AK34" s="36"/>
      <c r="AL34" s="35"/>
      <c r="AM34" s="36"/>
    </row>
    <row r="35" spans="1:40" x14ac:dyDescent="0.3">
      <c r="D35"/>
      <c r="E35"/>
    </row>
    <row r="36" spans="1:40" x14ac:dyDescent="0.3">
      <c r="D36"/>
      <c r="E36"/>
    </row>
    <row r="37" spans="1:40" ht="25.8" x14ac:dyDescent="0.5">
      <c r="A37" s="7" t="s">
        <v>33</v>
      </c>
      <c r="D37"/>
      <c r="E37"/>
    </row>
    <row r="38" spans="1:40" s="5" customFormat="1" ht="31.5" customHeight="1" x14ac:dyDescent="0.3">
      <c r="A38" s="8"/>
      <c r="B38" s="114" t="s">
        <v>47</v>
      </c>
      <c r="C38" s="114"/>
      <c r="D38" s="113" t="s">
        <v>82</v>
      </c>
      <c r="E38" s="114"/>
      <c r="F38" s="113" t="s">
        <v>67</v>
      </c>
      <c r="G38" s="114"/>
      <c r="H38" s="113" t="s">
        <v>53</v>
      </c>
      <c r="I38" s="114"/>
      <c r="J38" s="113" t="s">
        <v>52</v>
      </c>
      <c r="K38" s="114"/>
      <c r="L38" s="113" t="s">
        <v>50</v>
      </c>
      <c r="M38" s="114"/>
      <c r="N38" s="113" t="s">
        <v>49</v>
      </c>
      <c r="O38" s="114"/>
      <c r="P38" s="113" t="s">
        <v>45</v>
      </c>
      <c r="Q38" s="114"/>
      <c r="R38" s="117"/>
      <c r="S38" s="118"/>
      <c r="T38" s="117"/>
      <c r="U38" s="118"/>
      <c r="V38" s="117"/>
      <c r="W38" s="118"/>
      <c r="X38" s="117"/>
      <c r="Y38" s="118"/>
      <c r="Z38" s="117"/>
      <c r="AA38" s="118"/>
      <c r="AB38" s="117"/>
      <c r="AC38" s="118"/>
      <c r="AD38" s="117"/>
      <c r="AE38" s="118"/>
      <c r="AF38" s="117"/>
      <c r="AG38" s="118"/>
      <c r="AH38" s="117"/>
      <c r="AI38" s="118"/>
      <c r="AJ38" s="117"/>
      <c r="AK38" s="118"/>
      <c r="AL38" s="117"/>
      <c r="AM38" s="117"/>
      <c r="AN38"/>
    </row>
    <row r="39" spans="1:40" s="5" customFormat="1" ht="32.25" customHeight="1" x14ac:dyDescent="0.3">
      <c r="B39" s="85" t="s">
        <v>19</v>
      </c>
      <c r="C39" s="77" t="s">
        <v>20</v>
      </c>
      <c r="D39" s="85" t="s">
        <v>19</v>
      </c>
      <c r="E39" s="77" t="s">
        <v>20</v>
      </c>
      <c r="F39" s="85" t="s">
        <v>19</v>
      </c>
      <c r="G39" s="77" t="s">
        <v>20</v>
      </c>
      <c r="H39" s="85" t="s">
        <v>19</v>
      </c>
      <c r="I39" s="77" t="s">
        <v>20</v>
      </c>
      <c r="J39" s="85" t="s">
        <v>19</v>
      </c>
      <c r="K39" s="77" t="s">
        <v>20</v>
      </c>
      <c r="L39" s="85" t="s">
        <v>19</v>
      </c>
      <c r="M39" s="77" t="s">
        <v>20</v>
      </c>
      <c r="N39" s="85" t="s">
        <v>19</v>
      </c>
      <c r="O39" s="77" t="s">
        <v>20</v>
      </c>
      <c r="P39" s="85" t="s">
        <v>19</v>
      </c>
      <c r="Q39" s="77" t="s">
        <v>20</v>
      </c>
      <c r="R39" s="4"/>
      <c r="S39" s="20"/>
      <c r="T39" s="4"/>
      <c r="U39" s="20"/>
      <c r="V39" s="4"/>
      <c r="W39" s="20"/>
      <c r="X39" s="4"/>
      <c r="Y39" s="20"/>
      <c r="Z39" s="4"/>
      <c r="AA39" s="20"/>
      <c r="AB39" s="4"/>
      <c r="AC39" s="20"/>
      <c r="AD39" s="4"/>
      <c r="AE39" s="20"/>
      <c r="AF39" s="4"/>
      <c r="AG39" s="20"/>
      <c r="AH39" s="4"/>
      <c r="AI39" s="20"/>
      <c r="AJ39" s="4"/>
      <c r="AK39" s="20"/>
      <c r="AL39" s="4"/>
      <c r="AM39" s="20"/>
      <c r="AN39"/>
    </row>
    <row r="40" spans="1:40" ht="21" x14ac:dyDescent="0.3">
      <c r="A40" s="9" t="s">
        <v>30</v>
      </c>
      <c r="B40" s="88">
        <f t="shared" ref="B40:C40" si="15">B12</f>
        <v>27</v>
      </c>
      <c r="C40" s="80">
        <f t="shared" si="15"/>
        <v>75710984899.300003</v>
      </c>
      <c r="D40" s="19">
        <f>D12</f>
        <v>7</v>
      </c>
      <c r="E40" s="80">
        <f>E12</f>
        <v>2697359580.3000002</v>
      </c>
      <c r="F40" s="19">
        <f>F12</f>
        <v>4</v>
      </c>
      <c r="G40" s="80">
        <f>G12</f>
        <v>838705744</v>
      </c>
      <c r="H40" s="19">
        <f>H12</f>
        <v>6</v>
      </c>
      <c r="I40" s="80">
        <f>I12</f>
        <v>62725026468</v>
      </c>
      <c r="J40" s="19">
        <f>J12</f>
        <v>5</v>
      </c>
      <c r="K40" s="80">
        <f>K12</f>
        <v>4095651826</v>
      </c>
      <c r="L40" s="19">
        <f>L12</f>
        <v>1</v>
      </c>
      <c r="M40" s="80">
        <f>M12</f>
        <v>110000000</v>
      </c>
      <c r="N40" s="19">
        <f>N12</f>
        <v>3</v>
      </c>
      <c r="O40" s="80">
        <f>O12</f>
        <v>3879271865</v>
      </c>
      <c r="P40" s="19">
        <f>P12</f>
        <v>1</v>
      </c>
      <c r="Q40" s="80">
        <f>Q12</f>
        <v>1364969416</v>
      </c>
      <c r="R40" s="38"/>
      <c r="S40" s="39"/>
      <c r="T40" s="38"/>
      <c r="U40" s="39"/>
      <c r="V40" s="38"/>
      <c r="W40" s="39"/>
      <c r="X40" s="38"/>
      <c r="Y40" s="39"/>
      <c r="Z40" s="40"/>
      <c r="AA40" s="40"/>
      <c r="AB40" s="38"/>
      <c r="AC40" s="39"/>
      <c r="AD40" s="41"/>
      <c r="AE40" s="40"/>
      <c r="AF40" s="42"/>
      <c r="AG40" s="40"/>
      <c r="AH40" s="43"/>
      <c r="AI40" s="44"/>
      <c r="AJ40" s="43"/>
      <c r="AK40" s="44"/>
      <c r="AL40" s="43"/>
      <c r="AM40" s="44"/>
    </row>
    <row r="41" spans="1:40" ht="21" x14ac:dyDescent="0.3">
      <c r="A41" s="9" t="s">
        <v>31</v>
      </c>
      <c r="B41" s="88">
        <f t="shared" ref="B41:C41" si="16">B23</f>
        <v>8</v>
      </c>
      <c r="C41" s="80">
        <f t="shared" si="16"/>
        <v>552967230</v>
      </c>
      <c r="D41" s="19">
        <f>D23</f>
        <v>1</v>
      </c>
      <c r="E41" s="80">
        <f>E23</f>
        <v>22000000</v>
      </c>
      <c r="F41" s="19">
        <f>F23</f>
        <v>1</v>
      </c>
      <c r="G41" s="80">
        <f>G23</f>
        <v>32000000</v>
      </c>
      <c r="H41" s="19">
        <f>H23</f>
        <v>4</v>
      </c>
      <c r="I41" s="80">
        <f>I23</f>
        <v>419385123</v>
      </c>
      <c r="J41" s="19">
        <f>J23</f>
        <v>2</v>
      </c>
      <c r="K41" s="80">
        <f>K23</f>
        <v>79582107</v>
      </c>
      <c r="L41" s="19">
        <f>L23</f>
        <v>0</v>
      </c>
      <c r="M41" s="80">
        <f>M23</f>
        <v>0</v>
      </c>
      <c r="N41" s="19">
        <f>N23</f>
        <v>0</v>
      </c>
      <c r="O41" s="80">
        <f>O23</f>
        <v>0</v>
      </c>
      <c r="P41" s="19">
        <f>P23</f>
        <v>0</v>
      </c>
      <c r="Q41" s="80">
        <f>Q23</f>
        <v>0</v>
      </c>
      <c r="R41" s="38"/>
      <c r="S41" s="39"/>
      <c r="T41" s="38"/>
      <c r="U41" s="39"/>
      <c r="V41" s="38"/>
      <c r="W41" s="39"/>
      <c r="X41" s="38"/>
      <c r="Y41" s="39"/>
      <c r="Z41" s="40"/>
      <c r="AA41" s="40"/>
      <c r="AB41" s="38"/>
      <c r="AC41" s="39"/>
      <c r="AD41" s="41"/>
      <c r="AE41" s="40"/>
      <c r="AF41" s="42"/>
      <c r="AG41" s="40"/>
      <c r="AH41" s="43"/>
      <c r="AI41" s="44"/>
      <c r="AJ41" s="43"/>
      <c r="AK41" s="44"/>
      <c r="AL41" s="43"/>
      <c r="AM41" s="44"/>
    </row>
    <row r="42" spans="1:40" ht="21" x14ac:dyDescent="0.3">
      <c r="A42" s="9" t="s">
        <v>32</v>
      </c>
      <c r="B42" s="87">
        <f t="shared" ref="B42:C42" si="17">B34</f>
        <v>35</v>
      </c>
      <c r="C42" s="79">
        <f t="shared" si="17"/>
        <v>76263952129.300003</v>
      </c>
      <c r="D42" s="18">
        <f>D34</f>
        <v>8</v>
      </c>
      <c r="E42" s="79">
        <f>E34</f>
        <v>2719359580.3000002</v>
      </c>
      <c r="F42" s="18">
        <f>F34</f>
        <v>5</v>
      </c>
      <c r="G42" s="79">
        <f>G34</f>
        <v>870705744</v>
      </c>
      <c r="H42" s="18">
        <f>H34</f>
        <v>10</v>
      </c>
      <c r="I42" s="79">
        <f>I34</f>
        <v>63144411591</v>
      </c>
      <c r="J42" s="18">
        <f>J34</f>
        <v>7</v>
      </c>
      <c r="K42" s="79">
        <f>K34</f>
        <v>4175233933</v>
      </c>
      <c r="L42" s="18">
        <f>L34</f>
        <v>1</v>
      </c>
      <c r="M42" s="79">
        <f>M34</f>
        <v>110000000</v>
      </c>
      <c r="N42" s="18">
        <f>N34</f>
        <v>3</v>
      </c>
      <c r="O42" s="79">
        <f>O34</f>
        <v>3879271865</v>
      </c>
      <c r="P42" s="18">
        <f>P34</f>
        <v>1</v>
      </c>
      <c r="Q42" s="79">
        <f>Q34</f>
        <v>1364969416</v>
      </c>
      <c r="R42" s="29"/>
      <c r="S42" s="30"/>
      <c r="T42" s="29"/>
      <c r="U42" s="30"/>
      <c r="V42" s="29"/>
      <c r="W42" s="30"/>
      <c r="X42" s="32"/>
      <c r="Y42" s="32"/>
      <c r="Z42" s="29"/>
      <c r="AA42" s="30"/>
      <c r="AB42" s="33"/>
      <c r="AC42" s="32"/>
      <c r="AD42" s="34"/>
      <c r="AE42" s="32"/>
      <c r="AF42" s="35"/>
      <c r="AG42" s="36"/>
      <c r="AH42" s="35"/>
      <c r="AI42" s="36"/>
      <c r="AJ42" s="35"/>
      <c r="AK42" s="36"/>
    </row>
    <row r="46" spans="1:40" ht="28.8" x14ac:dyDescent="0.55000000000000004">
      <c r="A46" s="11" t="s">
        <v>38</v>
      </c>
    </row>
    <row r="47" spans="1:40" ht="28.8" x14ac:dyDescent="0.55000000000000004">
      <c r="A47" s="11" t="s">
        <v>43</v>
      </c>
      <c r="B47" s="89" t="s">
        <v>80</v>
      </c>
    </row>
    <row r="48" spans="1:40" ht="25.8" x14ac:dyDescent="0.5">
      <c r="A48" s="10"/>
    </row>
    <row r="49" spans="2:6" ht="18" x14ac:dyDescent="0.3">
      <c r="B49" s="115" t="s">
        <v>37</v>
      </c>
      <c r="C49" s="115"/>
    </row>
    <row r="50" spans="2:6" s="5" customFormat="1" ht="46.5" customHeight="1" x14ac:dyDescent="0.3">
      <c r="B50" s="90"/>
      <c r="C50" s="76" t="s">
        <v>48</v>
      </c>
      <c r="D50" s="93" t="s">
        <v>68</v>
      </c>
      <c r="E50" s="93" t="s">
        <v>51</v>
      </c>
      <c r="F50" s="93" t="s">
        <v>46</v>
      </c>
    </row>
    <row r="51" spans="2:6" ht="21" x14ac:dyDescent="0.3">
      <c r="B51" s="91" t="s">
        <v>30</v>
      </c>
      <c r="C51" s="82">
        <f>F51+E51+D51</f>
        <v>73013.625318999999</v>
      </c>
      <c r="D51" s="82">
        <f>(G40+I40)/1000000</f>
        <v>63563.732212000003</v>
      </c>
      <c r="E51" s="82">
        <f>(K40+M40)/1000000</f>
        <v>4205.6518260000003</v>
      </c>
      <c r="F51" s="82">
        <f>(O40+Q40)/1000000</f>
        <v>5244.2412809999996</v>
      </c>
    </row>
    <row r="52" spans="2:6" ht="21" x14ac:dyDescent="0.3">
      <c r="B52" s="91" t="s">
        <v>35</v>
      </c>
      <c r="C52" s="82">
        <f>F52+E52+D52</f>
        <v>530.96722999999997</v>
      </c>
      <c r="D52" s="82">
        <f>(G41+I41)/1000000</f>
        <v>451.38512300000002</v>
      </c>
      <c r="E52" s="82">
        <f>(K41+M41)/1000000</f>
        <v>79.582106999999993</v>
      </c>
      <c r="F52" s="82">
        <f>(O41+Q41)/1000000</f>
        <v>0</v>
      </c>
    </row>
    <row r="53" spans="2:6" ht="21" x14ac:dyDescent="0.3">
      <c r="B53" s="91" t="s">
        <v>32</v>
      </c>
      <c r="C53" s="80">
        <f>+C51+C52</f>
        <v>73544.592548999994</v>
      </c>
      <c r="D53" s="80">
        <f>+D51+D52</f>
        <v>64015.117335000003</v>
      </c>
      <c r="E53" s="80">
        <f>+E51+E52</f>
        <v>4285.2339330000004</v>
      </c>
      <c r="F53" s="80">
        <f>+F51+F52</f>
        <v>5244.2412809999996</v>
      </c>
    </row>
    <row r="54" spans="2:6" x14ac:dyDescent="0.3">
      <c r="D54" s="75"/>
      <c r="E54" s="84"/>
    </row>
    <row r="55" spans="2:6" x14ac:dyDescent="0.3">
      <c r="D55" s="75"/>
      <c r="E55" s="84"/>
    </row>
    <row r="56" spans="2:6" ht="23.25" customHeight="1" x14ac:dyDescent="0.3">
      <c r="C56" s="83" t="s">
        <v>36</v>
      </c>
      <c r="D56" s="75"/>
      <c r="E56" s="84"/>
    </row>
    <row r="57" spans="2:6" s="5" customFormat="1" ht="48" customHeight="1" x14ac:dyDescent="0.3">
      <c r="B57" s="90"/>
      <c r="C57" s="76" t="s">
        <v>48</v>
      </c>
      <c r="D57" s="93" t="s">
        <v>68</v>
      </c>
      <c r="E57" s="93" t="s">
        <v>51</v>
      </c>
      <c r="F57" s="93" t="s">
        <v>46</v>
      </c>
    </row>
    <row r="58" spans="2:6" ht="21" x14ac:dyDescent="0.3">
      <c r="B58" s="91" t="s">
        <v>30</v>
      </c>
      <c r="C58" s="92">
        <f>F58+E58+D58</f>
        <v>20</v>
      </c>
      <c r="D58" s="92">
        <f>F40+H40</f>
        <v>10</v>
      </c>
      <c r="E58" s="92">
        <f>J40+L40</f>
        <v>6</v>
      </c>
      <c r="F58" s="92">
        <f>N40+P40</f>
        <v>4</v>
      </c>
    </row>
    <row r="59" spans="2:6" ht="21" x14ac:dyDescent="0.3">
      <c r="B59" s="91" t="s">
        <v>35</v>
      </c>
      <c r="C59" s="92">
        <f>F59+E59+D59</f>
        <v>7</v>
      </c>
      <c r="D59" s="92">
        <f>F41+H41</f>
        <v>5</v>
      </c>
      <c r="E59" s="92">
        <f t="shared" ref="E59" si="18">J41+L41</f>
        <v>2</v>
      </c>
      <c r="F59" s="92">
        <f t="shared" ref="F59" si="19">N41+P41</f>
        <v>0</v>
      </c>
    </row>
    <row r="60" spans="2:6" ht="21" x14ac:dyDescent="0.3">
      <c r="B60" s="91" t="s">
        <v>32</v>
      </c>
      <c r="C60" s="92">
        <f>F60+E60+D60</f>
        <v>27</v>
      </c>
      <c r="D60" s="92">
        <f>F42+H42</f>
        <v>15</v>
      </c>
      <c r="E60" s="92">
        <f>J42+L42</f>
        <v>8</v>
      </c>
      <c r="F60" s="92">
        <f>N42+P42</f>
        <v>4</v>
      </c>
    </row>
    <row r="61" spans="2:6" x14ac:dyDescent="0.3">
      <c r="D61" s="75"/>
    </row>
    <row r="85" spans="1:5" s="5" customFormat="1" ht="31.5" customHeight="1" x14ac:dyDescent="0.3">
      <c r="A85" s="13" t="s">
        <v>39</v>
      </c>
      <c r="B85" s="90"/>
      <c r="C85" s="81"/>
      <c r="D85" s="90"/>
      <c r="E85" s="81"/>
    </row>
    <row r="86" spans="1:5" ht="18" x14ac:dyDescent="0.35">
      <c r="A86" s="12" t="s">
        <v>40</v>
      </c>
    </row>
  </sheetData>
  <mergeCells count="79">
    <mergeCell ref="D5:E5"/>
    <mergeCell ref="D16:E16"/>
    <mergeCell ref="D27:E27"/>
    <mergeCell ref="D38:E38"/>
    <mergeCell ref="F5:G5"/>
    <mergeCell ref="F16:G16"/>
    <mergeCell ref="F27:G27"/>
    <mergeCell ref="F38:G38"/>
    <mergeCell ref="AD38:AE38"/>
    <mergeCell ref="P27:Q27"/>
    <mergeCell ref="V27:W27"/>
    <mergeCell ref="V38:W38"/>
    <mergeCell ref="P38:Q38"/>
    <mergeCell ref="R38:S38"/>
    <mergeCell ref="T27:U27"/>
    <mergeCell ref="R27:S27"/>
    <mergeCell ref="T38:U38"/>
    <mergeCell ref="AB38:AC38"/>
    <mergeCell ref="X27:Y27"/>
    <mergeCell ref="X38:Y38"/>
    <mergeCell ref="Z38:AA38"/>
    <mergeCell ref="AB5:AC5"/>
    <mergeCell ref="AB16:AC16"/>
    <mergeCell ref="AB27:AC27"/>
    <mergeCell ref="X5:Y5"/>
    <mergeCell ref="X16:Y16"/>
    <mergeCell ref="Z5:AA5"/>
    <mergeCell ref="Z16:AA16"/>
    <mergeCell ref="Z27:AA27"/>
    <mergeCell ref="AJ5:AK5"/>
    <mergeCell ref="AL16:AM16"/>
    <mergeCell ref="AF38:AG38"/>
    <mergeCell ref="AJ27:AK27"/>
    <mergeCell ref="AH5:AI5"/>
    <mergeCell ref="AL38:AM38"/>
    <mergeCell ref="AL27:AM27"/>
    <mergeCell ref="AJ38:AK38"/>
    <mergeCell ref="AJ16:AK16"/>
    <mergeCell ref="AH38:AI38"/>
    <mergeCell ref="AH16:AI16"/>
    <mergeCell ref="AF16:AG16"/>
    <mergeCell ref="AD5:AE5"/>
    <mergeCell ref="AD16:AE16"/>
    <mergeCell ref="AD27:AE27"/>
    <mergeCell ref="AH27:AI27"/>
    <mergeCell ref="AF27:AG27"/>
    <mergeCell ref="AF5:AG5"/>
    <mergeCell ref="A1:C1"/>
    <mergeCell ref="A2:C2"/>
    <mergeCell ref="B5:C5"/>
    <mergeCell ref="B16:C16"/>
    <mergeCell ref="AL5:AM5"/>
    <mergeCell ref="V5:W5"/>
    <mergeCell ref="V16:W16"/>
    <mergeCell ref="P5:Q5"/>
    <mergeCell ref="R5:S5"/>
    <mergeCell ref="P16:Q16"/>
    <mergeCell ref="T5:U5"/>
    <mergeCell ref="T16:U16"/>
    <mergeCell ref="R16:S16"/>
    <mergeCell ref="L5:M5"/>
    <mergeCell ref="L16:M16"/>
    <mergeCell ref="N5:O5"/>
    <mergeCell ref="J5:K5"/>
    <mergeCell ref="N16:O16"/>
    <mergeCell ref="N27:O27"/>
    <mergeCell ref="N38:O38"/>
    <mergeCell ref="B49:C49"/>
    <mergeCell ref="B38:C38"/>
    <mergeCell ref="B27:C27"/>
    <mergeCell ref="L27:M27"/>
    <mergeCell ref="L38:M38"/>
    <mergeCell ref="J16:K16"/>
    <mergeCell ref="J27:K27"/>
    <mergeCell ref="J38:K38"/>
    <mergeCell ref="H5:I5"/>
    <mergeCell ref="H16:I16"/>
    <mergeCell ref="H27:I27"/>
    <mergeCell ref="H38:I38"/>
  </mergeCells>
  <pageMargins left="0.31496062992125984" right="0.41" top="0.51181102362204722" bottom="0.51181102362204722"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showGridLines="0" zoomScale="80" zoomScaleNormal="80" workbookViewId="0">
      <selection sqref="A1:D1"/>
    </sheetView>
  </sheetViews>
  <sheetFormatPr baseColWidth="10" defaultRowHeight="14.4" x14ac:dyDescent="0.3"/>
  <cols>
    <col min="2" max="2" width="18.5546875" bestFit="1" customWidth="1"/>
    <col min="3" max="3" width="19.33203125" customWidth="1"/>
    <col min="4" max="4" width="15" customWidth="1"/>
    <col min="5" max="5" width="27.33203125" customWidth="1"/>
    <col min="6" max="6" width="54.88671875" customWidth="1"/>
    <col min="7" max="7" width="34" customWidth="1"/>
    <col min="8" max="8" width="27.44140625" style="67" bestFit="1" customWidth="1"/>
    <col min="9" max="9" width="20.6640625" customWidth="1"/>
    <col min="10" max="10" width="28.5546875" customWidth="1"/>
    <col min="11" max="11" width="26.109375" customWidth="1"/>
    <col min="12" max="12" width="28.5546875" customWidth="1"/>
    <col min="13" max="13" width="23.6640625" customWidth="1"/>
  </cols>
  <sheetData>
    <row r="1" spans="1:13" ht="25.8" x14ac:dyDescent="0.5">
      <c r="A1" s="157" t="s">
        <v>10</v>
      </c>
      <c r="B1" s="157"/>
      <c r="C1" s="157"/>
      <c r="D1" s="157"/>
      <c r="F1" s="152" t="s">
        <v>81</v>
      </c>
      <c r="G1" s="152"/>
    </row>
    <row r="2" spans="1:13" ht="25.8" x14ac:dyDescent="0.5">
      <c r="A2" s="15"/>
      <c r="B2" s="15"/>
      <c r="C2" s="15"/>
      <c r="D2" s="15"/>
      <c r="F2" s="16"/>
      <c r="G2" s="16"/>
    </row>
    <row r="3" spans="1:13" ht="21" hidden="1" x14ac:dyDescent="0.3">
      <c r="A3" s="14"/>
      <c r="B3" s="14"/>
      <c r="C3" s="146" t="s">
        <v>42</v>
      </c>
      <c r="D3" s="146"/>
      <c r="E3" s="146"/>
      <c r="F3" s="146"/>
      <c r="G3" s="146"/>
      <c r="H3" s="146"/>
      <c r="I3" s="146"/>
    </row>
    <row r="4" spans="1:13" ht="15.6" hidden="1" customHeight="1" x14ac:dyDescent="0.3"/>
    <row r="5" spans="1:13" hidden="1" x14ac:dyDescent="0.3">
      <c r="A5" s="153" t="s">
        <v>23</v>
      </c>
      <c r="B5" s="131" t="s">
        <v>8</v>
      </c>
      <c r="C5" s="131" t="s">
        <v>0</v>
      </c>
      <c r="D5" s="131" t="s">
        <v>1</v>
      </c>
      <c r="E5" s="131" t="s">
        <v>2</v>
      </c>
      <c r="F5" s="131" t="s">
        <v>3</v>
      </c>
      <c r="G5" s="131" t="s">
        <v>4</v>
      </c>
      <c r="H5" s="155" t="s">
        <v>5</v>
      </c>
      <c r="I5" s="57" t="s">
        <v>6</v>
      </c>
      <c r="J5" s="137" t="s">
        <v>9</v>
      </c>
      <c r="K5" s="138"/>
      <c r="L5" s="139" t="s">
        <v>12</v>
      </c>
      <c r="M5" s="140"/>
    </row>
    <row r="6" spans="1:13" ht="15.75" hidden="1" customHeight="1" x14ac:dyDescent="0.3">
      <c r="A6" s="154"/>
      <c r="B6" s="132"/>
      <c r="C6" s="132"/>
      <c r="D6" s="132"/>
      <c r="E6" s="132"/>
      <c r="F6" s="132"/>
      <c r="G6" s="132"/>
      <c r="H6" s="156"/>
      <c r="I6" s="50" t="s">
        <v>7</v>
      </c>
      <c r="J6" s="2" t="s">
        <v>2</v>
      </c>
      <c r="K6" s="2" t="s">
        <v>11</v>
      </c>
      <c r="L6" s="50" t="s">
        <v>13</v>
      </c>
      <c r="M6" s="50" t="s">
        <v>14</v>
      </c>
    </row>
    <row r="7" spans="1:13" ht="64.2" hidden="1" customHeight="1" x14ac:dyDescent="0.3">
      <c r="A7" s="158">
        <v>1</v>
      </c>
      <c r="B7" s="160"/>
      <c r="C7" s="144"/>
      <c r="D7" s="144"/>
      <c r="E7" s="144"/>
      <c r="F7" s="144"/>
      <c r="G7" s="145"/>
      <c r="H7" s="147"/>
      <c r="I7" s="98"/>
      <c r="J7" s="131"/>
      <c r="K7" s="150"/>
      <c r="L7" s="151"/>
      <c r="M7" s="121"/>
    </row>
    <row r="8" spans="1:13" ht="15.75" hidden="1" customHeight="1" x14ac:dyDescent="0.3">
      <c r="A8" s="159"/>
      <c r="B8" s="160"/>
      <c r="C8" s="144"/>
      <c r="D8" s="144"/>
      <c r="E8" s="144"/>
      <c r="F8" s="144"/>
      <c r="G8" s="145"/>
      <c r="H8" s="147"/>
      <c r="I8" s="106"/>
      <c r="J8" s="149"/>
      <c r="K8" s="150"/>
      <c r="L8" s="151"/>
      <c r="M8" s="122"/>
    </row>
    <row r="9" spans="1:13" ht="25.8" hidden="1" x14ac:dyDescent="0.5">
      <c r="A9" s="15"/>
      <c r="B9" s="15"/>
      <c r="C9" s="100"/>
      <c r="D9" s="100"/>
      <c r="E9" s="47"/>
      <c r="F9" s="101"/>
      <c r="G9" s="101"/>
      <c r="H9" s="69"/>
      <c r="I9" s="47"/>
    </row>
    <row r="10" spans="1:13" ht="21" hidden="1" x14ac:dyDescent="0.3">
      <c r="A10" s="14"/>
      <c r="B10" s="14"/>
      <c r="C10" s="146" t="s">
        <v>41</v>
      </c>
      <c r="D10" s="146"/>
      <c r="E10" s="146"/>
      <c r="F10" s="146"/>
      <c r="G10" s="146"/>
      <c r="H10" s="146"/>
      <c r="I10" s="146"/>
    </row>
    <row r="11" spans="1:13" ht="15.75" hidden="1" customHeight="1" x14ac:dyDescent="0.3">
      <c r="C11" s="47"/>
      <c r="D11" s="47"/>
      <c r="E11" s="47"/>
      <c r="F11" s="47"/>
      <c r="G11" s="47"/>
      <c r="H11" s="69"/>
      <c r="I11" s="47"/>
    </row>
    <row r="12" spans="1:13" hidden="1" x14ac:dyDescent="0.3">
      <c r="A12" s="153" t="s">
        <v>23</v>
      </c>
      <c r="B12" s="131" t="s">
        <v>8</v>
      </c>
      <c r="C12" s="131" t="s">
        <v>0</v>
      </c>
      <c r="D12" s="131" t="s">
        <v>1</v>
      </c>
      <c r="E12" s="131" t="s">
        <v>2</v>
      </c>
      <c r="F12" s="131" t="s">
        <v>3</v>
      </c>
      <c r="G12" s="131" t="s">
        <v>4</v>
      </c>
      <c r="H12" s="155" t="s">
        <v>5</v>
      </c>
      <c r="I12" s="57" t="s">
        <v>6</v>
      </c>
      <c r="J12" s="137" t="s">
        <v>9</v>
      </c>
      <c r="K12" s="138"/>
      <c r="L12" s="139" t="s">
        <v>12</v>
      </c>
      <c r="M12" s="140"/>
    </row>
    <row r="13" spans="1:13" ht="15.75" hidden="1" customHeight="1" x14ac:dyDescent="0.3">
      <c r="A13" s="154"/>
      <c r="B13" s="132"/>
      <c r="C13" s="132"/>
      <c r="D13" s="132"/>
      <c r="E13" s="132"/>
      <c r="F13" s="132"/>
      <c r="G13" s="132"/>
      <c r="H13" s="156"/>
      <c r="I13" s="50" t="s">
        <v>7</v>
      </c>
      <c r="J13" s="2" t="s">
        <v>2</v>
      </c>
      <c r="K13" s="2" t="s">
        <v>11</v>
      </c>
      <c r="L13" s="50" t="s">
        <v>13</v>
      </c>
      <c r="M13" s="50" t="s">
        <v>14</v>
      </c>
    </row>
    <row r="14" spans="1:13" ht="63" hidden="1" customHeight="1" x14ac:dyDescent="0.3">
      <c r="A14" s="158">
        <v>1</v>
      </c>
      <c r="B14" s="119"/>
      <c r="C14" s="120"/>
      <c r="D14" s="120"/>
      <c r="E14" s="120"/>
      <c r="F14" s="120"/>
      <c r="G14" s="125"/>
      <c r="H14" s="126"/>
      <c r="I14" s="48"/>
      <c r="J14" s="131"/>
      <c r="K14" s="129"/>
      <c r="L14" s="121"/>
      <c r="M14" s="121"/>
    </row>
    <row r="15" spans="1:13" ht="15.75" hidden="1" customHeight="1" x14ac:dyDescent="0.3">
      <c r="A15" s="159"/>
      <c r="B15" s="119"/>
      <c r="C15" s="120"/>
      <c r="D15" s="120"/>
      <c r="E15" s="120"/>
      <c r="F15" s="120"/>
      <c r="G15" s="125"/>
      <c r="H15" s="126"/>
      <c r="I15" s="63"/>
      <c r="J15" s="149"/>
      <c r="K15" s="130"/>
      <c r="L15" s="122"/>
      <c r="M15" s="122"/>
    </row>
    <row r="16" spans="1:13" ht="15" hidden="1" customHeight="1" x14ac:dyDescent="0.3">
      <c r="A16" s="52"/>
      <c r="B16" s="53"/>
      <c r="C16" s="54"/>
      <c r="D16" s="54"/>
      <c r="E16" s="54"/>
      <c r="F16" s="54"/>
      <c r="G16" s="55"/>
      <c r="H16" s="68"/>
      <c r="I16" s="56"/>
      <c r="J16" s="4"/>
      <c r="K16" s="45"/>
      <c r="L16" s="46"/>
      <c r="M16" s="46"/>
    </row>
    <row r="17" spans="1:13" ht="21" x14ac:dyDescent="0.3">
      <c r="A17" s="14"/>
      <c r="B17" s="14"/>
      <c r="C17" s="161" t="s">
        <v>44</v>
      </c>
      <c r="D17" s="161"/>
      <c r="E17" s="161"/>
      <c r="F17" s="161"/>
      <c r="G17" s="161"/>
      <c r="H17" s="161"/>
      <c r="I17" s="161"/>
    </row>
    <row r="18" spans="1:13" ht="15.75" customHeight="1" x14ac:dyDescent="0.3">
      <c r="H18" s="70"/>
    </row>
    <row r="19" spans="1:13" x14ac:dyDescent="0.3">
      <c r="A19" s="153" t="s">
        <v>23</v>
      </c>
      <c r="B19" s="131" t="s">
        <v>8</v>
      </c>
      <c r="C19" s="131" t="s">
        <v>0</v>
      </c>
      <c r="D19" s="131" t="s">
        <v>1</v>
      </c>
      <c r="E19" s="131" t="s">
        <v>2</v>
      </c>
      <c r="F19" s="131" t="s">
        <v>3</v>
      </c>
      <c r="G19" s="131" t="s">
        <v>4</v>
      </c>
      <c r="H19" s="155" t="s">
        <v>5</v>
      </c>
      <c r="I19" s="57" t="s">
        <v>6</v>
      </c>
      <c r="J19" s="137" t="s">
        <v>9</v>
      </c>
      <c r="K19" s="138"/>
      <c r="L19" s="139" t="s">
        <v>12</v>
      </c>
      <c r="M19" s="140"/>
    </row>
    <row r="20" spans="1:13" ht="15.75" customHeight="1" x14ac:dyDescent="0.3">
      <c r="A20" s="154"/>
      <c r="B20" s="132"/>
      <c r="C20" s="132"/>
      <c r="D20" s="132"/>
      <c r="E20" s="132"/>
      <c r="F20" s="132"/>
      <c r="G20" s="132"/>
      <c r="H20" s="156"/>
      <c r="I20" s="50" t="s">
        <v>7</v>
      </c>
      <c r="J20" s="2" t="s">
        <v>2</v>
      </c>
      <c r="K20" s="2" t="s">
        <v>11</v>
      </c>
      <c r="L20" s="50" t="s">
        <v>13</v>
      </c>
      <c r="M20" s="50" t="s">
        <v>14</v>
      </c>
    </row>
    <row r="21" spans="1:13" ht="96.6" customHeight="1" x14ac:dyDescent="0.3">
      <c r="A21" s="141">
        <v>1</v>
      </c>
      <c r="B21" s="160" t="s">
        <v>83</v>
      </c>
      <c r="C21" s="167" t="s">
        <v>56</v>
      </c>
      <c r="D21" s="167" t="s">
        <v>54</v>
      </c>
      <c r="E21" s="167" t="s">
        <v>84</v>
      </c>
      <c r="F21" s="167" t="s">
        <v>85</v>
      </c>
      <c r="G21" s="168" t="s">
        <v>86</v>
      </c>
      <c r="H21" s="169">
        <v>878176213</v>
      </c>
      <c r="I21" s="170" t="s">
        <v>55</v>
      </c>
      <c r="J21" s="133" t="s">
        <v>90</v>
      </c>
      <c r="K21" s="129" t="s">
        <v>87</v>
      </c>
      <c r="L21" s="121" t="s">
        <v>88</v>
      </c>
      <c r="M21" s="121" t="s">
        <v>89</v>
      </c>
    </row>
    <row r="22" spans="1:13" ht="15" customHeight="1" x14ac:dyDescent="0.3">
      <c r="A22" s="142"/>
      <c r="B22" s="160"/>
      <c r="C22" s="167"/>
      <c r="D22" s="167"/>
      <c r="E22" s="167"/>
      <c r="F22" s="167"/>
      <c r="G22" s="168"/>
      <c r="H22" s="169"/>
      <c r="I22" s="171">
        <v>45754</v>
      </c>
      <c r="J22" s="148"/>
      <c r="K22" s="130"/>
      <c r="L22" s="122"/>
      <c r="M22" s="122"/>
    </row>
    <row r="23" spans="1:13" ht="15" customHeight="1" x14ac:dyDescent="0.3">
      <c r="A23" s="52"/>
      <c r="B23" s="53"/>
      <c r="C23" s="107"/>
      <c r="D23" s="107"/>
      <c r="E23" s="107"/>
      <c r="F23" s="107"/>
      <c r="G23" s="108"/>
      <c r="H23" s="109"/>
      <c r="I23" s="110"/>
      <c r="J23" s="4"/>
      <c r="K23" s="45"/>
      <c r="L23" s="46"/>
      <c r="M23" s="46"/>
    </row>
    <row r="24" spans="1:13" ht="21" x14ac:dyDescent="0.3">
      <c r="A24" s="3"/>
      <c r="B24" s="146" t="s">
        <v>17</v>
      </c>
      <c r="C24" s="146"/>
      <c r="D24" s="146"/>
      <c r="E24" s="146"/>
      <c r="F24" s="146"/>
      <c r="G24" s="146"/>
      <c r="H24" s="146"/>
      <c r="I24" s="146"/>
    </row>
    <row r="25" spans="1:13" x14ac:dyDescent="0.3">
      <c r="A25" s="3"/>
      <c r="B25" s="99"/>
      <c r="C25" s="111"/>
      <c r="D25" s="111"/>
      <c r="E25" s="111"/>
      <c r="F25" s="111"/>
      <c r="G25" s="111"/>
      <c r="H25" s="112"/>
      <c r="I25" s="111"/>
    </row>
    <row r="26" spans="1:13" x14ac:dyDescent="0.3">
      <c r="A26" s="123" t="s">
        <v>23</v>
      </c>
      <c r="B26" s="131" t="s">
        <v>8</v>
      </c>
      <c r="C26" s="133" t="s">
        <v>0</v>
      </c>
      <c r="D26" s="133" t="s">
        <v>1</v>
      </c>
      <c r="E26" s="133" t="s">
        <v>2</v>
      </c>
      <c r="F26" s="133" t="s">
        <v>3</v>
      </c>
      <c r="G26" s="133" t="s">
        <v>4</v>
      </c>
      <c r="H26" s="135" t="s">
        <v>5</v>
      </c>
      <c r="I26" s="48" t="s">
        <v>6</v>
      </c>
      <c r="J26" s="163" t="s">
        <v>9</v>
      </c>
      <c r="K26" s="163"/>
      <c r="L26" s="162" t="s">
        <v>12</v>
      </c>
      <c r="M26" s="162"/>
    </row>
    <row r="27" spans="1:13" x14ac:dyDescent="0.3">
      <c r="A27" s="124"/>
      <c r="B27" s="132"/>
      <c r="C27" s="134"/>
      <c r="D27" s="134"/>
      <c r="E27" s="134"/>
      <c r="F27" s="134"/>
      <c r="G27" s="134"/>
      <c r="H27" s="136"/>
      <c r="I27" s="51" t="s">
        <v>7</v>
      </c>
      <c r="J27" s="1" t="s">
        <v>2</v>
      </c>
      <c r="K27" s="1" t="s">
        <v>11</v>
      </c>
      <c r="L27" s="57" t="s">
        <v>13</v>
      </c>
      <c r="M27" s="57" t="s">
        <v>14</v>
      </c>
    </row>
    <row r="28" spans="1:13" ht="75.599999999999994" customHeight="1" x14ac:dyDescent="0.3">
      <c r="A28" s="158">
        <v>1</v>
      </c>
      <c r="B28" s="119" t="s">
        <v>91</v>
      </c>
      <c r="C28" s="172" t="s">
        <v>92</v>
      </c>
      <c r="D28" s="172" t="s">
        <v>57</v>
      </c>
      <c r="E28" s="172" t="s">
        <v>93</v>
      </c>
      <c r="F28" s="172" t="s">
        <v>94</v>
      </c>
      <c r="G28" s="173" t="s">
        <v>113</v>
      </c>
      <c r="H28" s="174">
        <v>265912913</v>
      </c>
      <c r="I28" s="175" t="s">
        <v>64</v>
      </c>
      <c r="J28" s="127" t="s">
        <v>130</v>
      </c>
      <c r="K28" s="129" t="s">
        <v>119</v>
      </c>
      <c r="L28" s="121"/>
      <c r="M28" s="121"/>
    </row>
    <row r="29" spans="1:13" x14ac:dyDescent="0.3">
      <c r="A29" s="159"/>
      <c r="B29" s="119"/>
      <c r="C29" s="172"/>
      <c r="D29" s="172"/>
      <c r="E29" s="172"/>
      <c r="F29" s="172"/>
      <c r="G29" s="173"/>
      <c r="H29" s="174"/>
      <c r="I29" s="176" t="s">
        <v>95</v>
      </c>
      <c r="J29" s="128"/>
      <c r="K29" s="130"/>
      <c r="L29" s="122"/>
      <c r="M29" s="122"/>
    </row>
    <row r="30" spans="1:13" ht="91.2" customHeight="1" x14ac:dyDescent="0.3">
      <c r="A30" s="158">
        <v>2</v>
      </c>
      <c r="B30" s="160" t="s">
        <v>96</v>
      </c>
      <c r="C30" s="167" t="s">
        <v>58</v>
      </c>
      <c r="D30" s="167" t="s">
        <v>54</v>
      </c>
      <c r="E30" s="167" t="s">
        <v>69</v>
      </c>
      <c r="F30" s="167" t="s">
        <v>97</v>
      </c>
      <c r="G30" s="168" t="s">
        <v>114</v>
      </c>
      <c r="H30" s="169">
        <v>141752703</v>
      </c>
      <c r="I30" s="170" t="s">
        <v>55</v>
      </c>
      <c r="J30" s="127" t="s">
        <v>71</v>
      </c>
      <c r="K30" s="129" t="s">
        <v>70</v>
      </c>
      <c r="L30" s="121" t="s">
        <v>120</v>
      </c>
      <c r="M30" s="121" t="s">
        <v>121</v>
      </c>
    </row>
    <row r="31" spans="1:13" x14ac:dyDescent="0.3">
      <c r="A31" s="159"/>
      <c r="B31" s="160"/>
      <c r="C31" s="167"/>
      <c r="D31" s="167"/>
      <c r="E31" s="167"/>
      <c r="F31" s="167"/>
      <c r="G31" s="168"/>
      <c r="H31" s="169"/>
      <c r="I31" s="171">
        <v>45757</v>
      </c>
      <c r="J31" s="128"/>
      <c r="K31" s="130"/>
      <c r="L31" s="122"/>
      <c r="M31" s="122"/>
    </row>
    <row r="32" spans="1:13" ht="86.4" customHeight="1" x14ac:dyDescent="0.3">
      <c r="A32" s="158">
        <v>3</v>
      </c>
      <c r="B32" s="119" t="s">
        <v>98</v>
      </c>
      <c r="C32" s="172" t="s">
        <v>58</v>
      </c>
      <c r="D32" s="172" t="s">
        <v>54</v>
      </c>
      <c r="E32" s="172" t="s">
        <v>69</v>
      </c>
      <c r="F32" s="172" t="s">
        <v>99</v>
      </c>
      <c r="G32" s="173" t="s">
        <v>114</v>
      </c>
      <c r="H32" s="174">
        <v>141997925</v>
      </c>
      <c r="I32" s="175" t="s">
        <v>55</v>
      </c>
      <c r="J32" s="127" t="s">
        <v>71</v>
      </c>
      <c r="K32" s="129" t="s">
        <v>70</v>
      </c>
      <c r="L32" s="121" t="s">
        <v>122</v>
      </c>
      <c r="M32" s="121" t="s">
        <v>123</v>
      </c>
    </row>
    <row r="33" spans="1:13" ht="15.75" customHeight="1" x14ac:dyDescent="0.3">
      <c r="A33" s="159"/>
      <c r="B33" s="119"/>
      <c r="C33" s="172"/>
      <c r="D33" s="172"/>
      <c r="E33" s="172"/>
      <c r="F33" s="172"/>
      <c r="G33" s="173"/>
      <c r="H33" s="174"/>
      <c r="I33" s="177">
        <v>45756</v>
      </c>
      <c r="J33" s="128"/>
      <c r="K33" s="130"/>
      <c r="L33" s="122"/>
      <c r="M33" s="122"/>
    </row>
    <row r="34" spans="1:13" ht="66" customHeight="1" x14ac:dyDescent="0.3">
      <c r="A34" s="158">
        <v>4</v>
      </c>
      <c r="B34" s="160" t="s">
        <v>100</v>
      </c>
      <c r="C34" s="167" t="s">
        <v>58</v>
      </c>
      <c r="D34" s="167" t="s">
        <v>54</v>
      </c>
      <c r="E34" s="167" t="s">
        <v>101</v>
      </c>
      <c r="F34" s="167" t="s">
        <v>102</v>
      </c>
      <c r="G34" s="168" t="s">
        <v>115</v>
      </c>
      <c r="H34" s="169">
        <v>322647359</v>
      </c>
      <c r="I34" s="170" t="s">
        <v>55</v>
      </c>
      <c r="J34" s="127" t="s">
        <v>131</v>
      </c>
      <c r="K34" s="129" t="s">
        <v>124</v>
      </c>
      <c r="L34" s="121" t="s">
        <v>125</v>
      </c>
      <c r="M34" s="121" t="s">
        <v>126</v>
      </c>
    </row>
    <row r="35" spans="1:13" ht="15.75" customHeight="1" x14ac:dyDescent="0.3">
      <c r="A35" s="159"/>
      <c r="B35" s="160"/>
      <c r="C35" s="167"/>
      <c r="D35" s="167"/>
      <c r="E35" s="167"/>
      <c r="F35" s="167"/>
      <c r="G35" s="168"/>
      <c r="H35" s="169"/>
      <c r="I35" s="171">
        <v>45755</v>
      </c>
      <c r="J35" s="128"/>
      <c r="K35" s="130"/>
      <c r="L35" s="122"/>
      <c r="M35" s="122"/>
    </row>
    <row r="36" spans="1:13" ht="94.2" customHeight="1" x14ac:dyDescent="0.3">
      <c r="A36" s="158">
        <v>5</v>
      </c>
      <c r="B36" s="119" t="s">
        <v>103</v>
      </c>
      <c r="C36" s="172" t="s">
        <v>58</v>
      </c>
      <c r="D36" s="172" t="s">
        <v>54</v>
      </c>
      <c r="E36" s="172" t="s">
        <v>104</v>
      </c>
      <c r="F36" s="172" t="s">
        <v>105</v>
      </c>
      <c r="G36" s="173" t="s">
        <v>116</v>
      </c>
      <c r="H36" s="174">
        <v>294284368</v>
      </c>
      <c r="I36" s="175" t="s">
        <v>55</v>
      </c>
      <c r="J36" s="127" t="s">
        <v>132</v>
      </c>
      <c r="K36" s="129" t="s">
        <v>127</v>
      </c>
      <c r="L36" s="121" t="s">
        <v>128</v>
      </c>
      <c r="M36" s="121" t="s">
        <v>129</v>
      </c>
    </row>
    <row r="37" spans="1:13" ht="15.75" customHeight="1" x14ac:dyDescent="0.3">
      <c r="A37" s="159"/>
      <c r="B37" s="119"/>
      <c r="C37" s="172"/>
      <c r="D37" s="172"/>
      <c r="E37" s="172"/>
      <c r="F37" s="172"/>
      <c r="G37" s="173"/>
      <c r="H37" s="174"/>
      <c r="I37" s="177">
        <v>45755</v>
      </c>
      <c r="J37" s="128"/>
      <c r="K37" s="130"/>
      <c r="L37" s="122"/>
      <c r="M37" s="122"/>
    </row>
    <row r="38" spans="1:13" ht="81.599999999999994" customHeight="1" x14ac:dyDescent="0.3">
      <c r="A38" s="158">
        <v>6</v>
      </c>
      <c r="B38" s="160" t="s">
        <v>83</v>
      </c>
      <c r="C38" s="167" t="s">
        <v>56</v>
      </c>
      <c r="D38" s="167" t="s">
        <v>57</v>
      </c>
      <c r="E38" s="167" t="s">
        <v>59</v>
      </c>
      <c r="F38" s="167" t="s">
        <v>106</v>
      </c>
      <c r="G38" s="168" t="s">
        <v>117</v>
      </c>
      <c r="H38" s="169">
        <v>2596600753</v>
      </c>
      <c r="I38" s="170" t="s">
        <v>75</v>
      </c>
      <c r="J38" s="127" t="s">
        <v>66</v>
      </c>
      <c r="K38" s="129" t="s">
        <v>65</v>
      </c>
      <c r="L38" s="121"/>
      <c r="M38" s="121"/>
    </row>
    <row r="39" spans="1:13" ht="15.75" customHeight="1" x14ac:dyDescent="0.3">
      <c r="A39" s="159"/>
      <c r="B39" s="160"/>
      <c r="C39" s="167"/>
      <c r="D39" s="167"/>
      <c r="E39" s="167"/>
      <c r="F39" s="167"/>
      <c r="G39" s="168"/>
      <c r="H39" s="169"/>
      <c r="I39" s="171">
        <v>45751</v>
      </c>
      <c r="J39" s="128"/>
      <c r="K39" s="130"/>
      <c r="L39" s="122"/>
      <c r="M39" s="122"/>
    </row>
    <row r="40" spans="1:13" ht="90.6" customHeight="1" x14ac:dyDescent="0.3">
      <c r="A40" s="158">
        <v>7</v>
      </c>
      <c r="B40" s="119" t="s">
        <v>107</v>
      </c>
      <c r="C40" s="172" t="s">
        <v>58</v>
      </c>
      <c r="D40" s="172" t="s">
        <v>54</v>
      </c>
      <c r="E40" s="172" t="s">
        <v>59</v>
      </c>
      <c r="F40" s="172" t="s">
        <v>108</v>
      </c>
      <c r="G40" s="173" t="s">
        <v>117</v>
      </c>
      <c r="H40" s="174">
        <v>799916044</v>
      </c>
      <c r="I40" s="175" t="s">
        <v>55</v>
      </c>
      <c r="J40" s="127" t="s">
        <v>66</v>
      </c>
      <c r="K40" s="129" t="s">
        <v>65</v>
      </c>
      <c r="L40" s="121" t="s">
        <v>133</v>
      </c>
      <c r="M40" s="121" t="s">
        <v>134</v>
      </c>
    </row>
    <row r="41" spans="1:13" ht="15.75" customHeight="1" x14ac:dyDescent="0.3">
      <c r="A41" s="159"/>
      <c r="B41" s="119"/>
      <c r="C41" s="172"/>
      <c r="D41" s="172"/>
      <c r="E41" s="172"/>
      <c r="F41" s="172"/>
      <c r="G41" s="173"/>
      <c r="H41" s="174"/>
      <c r="I41" s="177">
        <v>45751</v>
      </c>
      <c r="J41" s="128"/>
      <c r="K41" s="130"/>
      <c r="L41" s="122"/>
      <c r="M41" s="122"/>
    </row>
    <row r="42" spans="1:13" ht="75" customHeight="1" x14ac:dyDescent="0.3">
      <c r="A42" s="158">
        <v>8</v>
      </c>
      <c r="B42" s="119" t="s">
        <v>109</v>
      </c>
      <c r="C42" s="172" t="s">
        <v>110</v>
      </c>
      <c r="D42" s="172" t="s">
        <v>57</v>
      </c>
      <c r="E42" s="172" t="s">
        <v>111</v>
      </c>
      <c r="F42" s="172" t="s">
        <v>112</v>
      </c>
      <c r="G42" s="173" t="s">
        <v>118</v>
      </c>
      <c r="H42" s="174">
        <v>364600899</v>
      </c>
      <c r="I42" s="175" t="s">
        <v>75</v>
      </c>
      <c r="J42" s="127" t="s">
        <v>136</v>
      </c>
      <c r="K42" s="129" t="s">
        <v>135</v>
      </c>
      <c r="L42" s="121"/>
      <c r="M42" s="121"/>
    </row>
    <row r="43" spans="1:13" ht="15.75" customHeight="1" x14ac:dyDescent="0.3">
      <c r="A43" s="159"/>
      <c r="B43" s="119"/>
      <c r="C43" s="172"/>
      <c r="D43" s="172"/>
      <c r="E43" s="172"/>
      <c r="F43" s="172"/>
      <c r="G43" s="173"/>
      <c r="H43" s="174"/>
      <c r="I43" s="177">
        <v>45748</v>
      </c>
      <c r="J43" s="128"/>
      <c r="K43" s="130"/>
      <c r="L43" s="122"/>
      <c r="M43" s="122"/>
    </row>
    <row r="44" spans="1:13" x14ac:dyDescent="0.3">
      <c r="A44" s="52"/>
      <c r="B44" s="53"/>
      <c r="C44" s="102"/>
      <c r="D44" s="102"/>
      <c r="E44" s="102"/>
      <c r="F44" s="102"/>
      <c r="G44" s="103"/>
      <c r="H44" s="104"/>
      <c r="I44" s="105"/>
      <c r="J44" s="4"/>
      <c r="K44" s="45"/>
      <c r="L44" s="46"/>
      <c r="M44" s="46"/>
    </row>
    <row r="45" spans="1:13" s="49" customFormat="1" ht="21" x14ac:dyDescent="0.4">
      <c r="B45" s="143" t="s">
        <v>18</v>
      </c>
      <c r="C45" s="143"/>
      <c r="D45" s="143"/>
      <c r="E45" s="143"/>
      <c r="F45" s="143"/>
      <c r="G45" s="143"/>
      <c r="H45" s="143"/>
      <c r="I45" s="143"/>
    </row>
    <row r="46" spans="1:13" ht="19.2" customHeight="1" x14ac:dyDescent="0.3">
      <c r="A46" s="3"/>
    </row>
    <row r="47" spans="1:13" x14ac:dyDescent="0.3">
      <c r="A47" s="123" t="s">
        <v>23</v>
      </c>
      <c r="B47" s="131" t="s">
        <v>8</v>
      </c>
      <c r="C47" s="133" t="s">
        <v>0</v>
      </c>
      <c r="D47" s="133" t="s">
        <v>1</v>
      </c>
      <c r="E47" s="133" t="s">
        <v>2</v>
      </c>
      <c r="F47" s="133" t="s">
        <v>3</v>
      </c>
      <c r="G47" s="133" t="s">
        <v>4</v>
      </c>
      <c r="H47" s="135" t="s">
        <v>5</v>
      </c>
      <c r="I47" s="48" t="s">
        <v>6</v>
      </c>
      <c r="J47" s="137" t="s">
        <v>9</v>
      </c>
      <c r="K47" s="138"/>
      <c r="L47" s="139" t="s">
        <v>12</v>
      </c>
      <c r="M47" s="140"/>
    </row>
    <row r="48" spans="1:13" x14ac:dyDescent="0.3">
      <c r="A48" s="124"/>
      <c r="B48" s="132"/>
      <c r="C48" s="134"/>
      <c r="D48" s="134"/>
      <c r="E48" s="134"/>
      <c r="F48" s="134"/>
      <c r="G48" s="134"/>
      <c r="H48" s="136"/>
      <c r="I48" s="51" t="s">
        <v>7</v>
      </c>
      <c r="J48" s="2" t="s">
        <v>2</v>
      </c>
      <c r="K48" s="1" t="s">
        <v>11</v>
      </c>
      <c r="L48" s="50" t="s">
        <v>13</v>
      </c>
      <c r="M48" s="50" t="s">
        <v>14</v>
      </c>
    </row>
    <row r="49" spans="1:13" ht="122.4" customHeight="1" x14ac:dyDescent="0.3">
      <c r="A49" s="131">
        <v>1</v>
      </c>
      <c r="B49" s="119" t="s">
        <v>151</v>
      </c>
      <c r="C49" s="172" t="s">
        <v>58</v>
      </c>
      <c r="D49" s="172" t="s">
        <v>57</v>
      </c>
      <c r="E49" s="172" t="s">
        <v>74</v>
      </c>
      <c r="F49" s="172" t="s">
        <v>152</v>
      </c>
      <c r="G49" s="173" t="s">
        <v>156</v>
      </c>
      <c r="H49" s="174">
        <v>3058010300</v>
      </c>
      <c r="I49" s="175" t="s">
        <v>64</v>
      </c>
      <c r="J49" s="162" t="s">
        <v>78</v>
      </c>
      <c r="K49" s="129" t="s">
        <v>77</v>
      </c>
      <c r="L49" s="121"/>
      <c r="M49" s="121"/>
    </row>
    <row r="50" spans="1:13" x14ac:dyDescent="0.3">
      <c r="A50" s="149"/>
      <c r="B50" s="119"/>
      <c r="C50" s="172"/>
      <c r="D50" s="172"/>
      <c r="E50" s="172"/>
      <c r="F50" s="172"/>
      <c r="G50" s="173"/>
      <c r="H50" s="174"/>
      <c r="I50" s="176" t="s">
        <v>153</v>
      </c>
      <c r="J50" s="162"/>
      <c r="K50" s="130"/>
      <c r="L50" s="122"/>
      <c r="M50" s="122"/>
    </row>
    <row r="51" spans="1:13" ht="78" customHeight="1" x14ac:dyDescent="0.3">
      <c r="A51" s="131">
        <v>2</v>
      </c>
      <c r="B51" s="119" t="s">
        <v>154</v>
      </c>
      <c r="C51" s="172" t="s">
        <v>58</v>
      </c>
      <c r="D51" s="172" t="s">
        <v>54</v>
      </c>
      <c r="E51" s="172" t="s">
        <v>84</v>
      </c>
      <c r="F51" s="172" t="s">
        <v>155</v>
      </c>
      <c r="G51" s="173" t="s">
        <v>86</v>
      </c>
      <c r="H51" s="174">
        <v>118584968.3</v>
      </c>
      <c r="I51" s="175" t="s">
        <v>55</v>
      </c>
      <c r="J51" s="162" t="s">
        <v>90</v>
      </c>
      <c r="K51" s="129" t="s">
        <v>157</v>
      </c>
      <c r="L51" s="121" t="s">
        <v>158</v>
      </c>
      <c r="M51" s="121" t="s">
        <v>159</v>
      </c>
    </row>
    <row r="52" spans="1:13" x14ac:dyDescent="0.3">
      <c r="A52" s="149"/>
      <c r="B52" s="119"/>
      <c r="C52" s="172"/>
      <c r="D52" s="172"/>
      <c r="E52" s="172"/>
      <c r="F52" s="172"/>
      <c r="G52" s="173"/>
      <c r="H52" s="174"/>
      <c r="I52" s="176">
        <v>45755</v>
      </c>
      <c r="J52" s="162"/>
      <c r="K52" s="130"/>
      <c r="L52" s="122"/>
      <c r="M52" s="122"/>
    </row>
  </sheetData>
  <mergeCells count="213">
    <mergeCell ref="K42:K43"/>
    <mergeCell ref="L42:L43"/>
    <mergeCell ref="M42:M43"/>
    <mergeCell ref="A51:A52"/>
    <mergeCell ref="B51:B52"/>
    <mergeCell ref="C51:C52"/>
    <mergeCell ref="D51:D52"/>
    <mergeCell ref="E51:E52"/>
    <mergeCell ref="F51:F52"/>
    <mergeCell ref="G51:G52"/>
    <mergeCell ref="H51:H52"/>
    <mergeCell ref="J51:J52"/>
    <mergeCell ref="K51:K52"/>
    <mergeCell ref="L51:L52"/>
    <mergeCell ref="M51:M52"/>
    <mergeCell ref="A42:A43"/>
    <mergeCell ref="B42:B43"/>
    <mergeCell ref="C42:C43"/>
    <mergeCell ref="D42:D43"/>
    <mergeCell ref="E42:E43"/>
    <mergeCell ref="F42:F43"/>
    <mergeCell ref="G42:G43"/>
    <mergeCell ref="H42:H43"/>
    <mergeCell ref="J42:J43"/>
    <mergeCell ref="K38:K39"/>
    <mergeCell ref="L38:L39"/>
    <mergeCell ref="M38:M39"/>
    <mergeCell ref="A40:A41"/>
    <mergeCell ref="B40:B41"/>
    <mergeCell ref="C40:C41"/>
    <mergeCell ref="D40:D41"/>
    <mergeCell ref="E40:E41"/>
    <mergeCell ref="F40:F41"/>
    <mergeCell ref="G40:G41"/>
    <mergeCell ref="H40:H41"/>
    <mergeCell ref="J40:J41"/>
    <mergeCell ref="K40:K41"/>
    <mergeCell ref="L40:L41"/>
    <mergeCell ref="M40:M41"/>
    <mergeCell ref="A38:A39"/>
    <mergeCell ref="B38:B39"/>
    <mergeCell ref="C38:C39"/>
    <mergeCell ref="D38:D39"/>
    <mergeCell ref="E38:E39"/>
    <mergeCell ref="F38:F39"/>
    <mergeCell ref="G38:G39"/>
    <mergeCell ref="H38:H39"/>
    <mergeCell ref="J38:J39"/>
    <mergeCell ref="K34:K35"/>
    <mergeCell ref="L34:L35"/>
    <mergeCell ref="M34:M35"/>
    <mergeCell ref="A36:A37"/>
    <mergeCell ref="B36:B37"/>
    <mergeCell ref="C36:C37"/>
    <mergeCell ref="D36:D37"/>
    <mergeCell ref="E36:E37"/>
    <mergeCell ref="F36:F37"/>
    <mergeCell ref="G36:G37"/>
    <mergeCell ref="H36:H37"/>
    <mergeCell ref="J36:J37"/>
    <mergeCell ref="K36:K37"/>
    <mergeCell ref="L36:L37"/>
    <mergeCell ref="M36:M37"/>
    <mergeCell ref="A34:A35"/>
    <mergeCell ref="B34:B35"/>
    <mergeCell ref="C34:C35"/>
    <mergeCell ref="D34:D35"/>
    <mergeCell ref="E34:E35"/>
    <mergeCell ref="F34:F35"/>
    <mergeCell ref="G34:G35"/>
    <mergeCell ref="H34:H35"/>
    <mergeCell ref="J34:J35"/>
    <mergeCell ref="K32:K33"/>
    <mergeCell ref="L32:L33"/>
    <mergeCell ref="M32:M33"/>
    <mergeCell ref="A32:A33"/>
    <mergeCell ref="B32:B33"/>
    <mergeCell ref="C32:C33"/>
    <mergeCell ref="D32:D33"/>
    <mergeCell ref="E32:E33"/>
    <mergeCell ref="F32:F33"/>
    <mergeCell ref="G32:G33"/>
    <mergeCell ref="H32:H33"/>
    <mergeCell ref="J32:J33"/>
    <mergeCell ref="D30:D31"/>
    <mergeCell ref="E30:E31"/>
    <mergeCell ref="F30:F31"/>
    <mergeCell ref="G30:G31"/>
    <mergeCell ref="H30:H31"/>
    <mergeCell ref="A30:A31"/>
    <mergeCell ref="K30:K31"/>
    <mergeCell ref="L30:L31"/>
    <mergeCell ref="B30:B31"/>
    <mergeCell ref="C30:C31"/>
    <mergeCell ref="A28:A29"/>
    <mergeCell ref="C28:C29"/>
    <mergeCell ref="F26:F27"/>
    <mergeCell ref="D26:D27"/>
    <mergeCell ref="B28:B29"/>
    <mergeCell ref="D28:D29"/>
    <mergeCell ref="H28:H29"/>
    <mergeCell ref="E28:E29"/>
    <mergeCell ref="F28:F29"/>
    <mergeCell ref="G28:G29"/>
    <mergeCell ref="B26:B27"/>
    <mergeCell ref="C26:C27"/>
    <mergeCell ref="E26:E27"/>
    <mergeCell ref="G26:G27"/>
    <mergeCell ref="A21:A22"/>
    <mergeCell ref="B21:B22"/>
    <mergeCell ref="C21:C22"/>
    <mergeCell ref="H21:H22"/>
    <mergeCell ref="D21:D22"/>
    <mergeCell ref="E21:E22"/>
    <mergeCell ref="F21:F22"/>
    <mergeCell ref="G21:G22"/>
    <mergeCell ref="A19:A20"/>
    <mergeCell ref="B19:B20"/>
    <mergeCell ref="B12:B13"/>
    <mergeCell ref="G14:G15"/>
    <mergeCell ref="C19:C20"/>
    <mergeCell ref="D19:D20"/>
    <mergeCell ref="B14:B15"/>
    <mergeCell ref="C14:C15"/>
    <mergeCell ref="D14:D15"/>
    <mergeCell ref="E19:E20"/>
    <mergeCell ref="F19:F20"/>
    <mergeCell ref="G19:G20"/>
    <mergeCell ref="C17:I17"/>
    <mergeCell ref="A12:A13"/>
    <mergeCell ref="E14:E15"/>
    <mergeCell ref="H14:H15"/>
    <mergeCell ref="H19:H20"/>
    <mergeCell ref="A14:A15"/>
    <mergeCell ref="F14:F15"/>
    <mergeCell ref="F1:G1"/>
    <mergeCell ref="C3:I3"/>
    <mergeCell ref="H26:H27"/>
    <mergeCell ref="A5:A6"/>
    <mergeCell ref="B5:B6"/>
    <mergeCell ref="C5:C6"/>
    <mergeCell ref="D5:D6"/>
    <mergeCell ref="E5:E6"/>
    <mergeCell ref="F5:F6"/>
    <mergeCell ref="G5:G6"/>
    <mergeCell ref="H5:H6"/>
    <mergeCell ref="A1:D1"/>
    <mergeCell ref="G12:G13"/>
    <mergeCell ref="H12:H13"/>
    <mergeCell ref="B24:I24"/>
    <mergeCell ref="C12:C13"/>
    <mergeCell ref="D12:D13"/>
    <mergeCell ref="E12:E13"/>
    <mergeCell ref="F12:F13"/>
    <mergeCell ref="A7:A8"/>
    <mergeCell ref="B7:B8"/>
    <mergeCell ref="C7:C8"/>
    <mergeCell ref="D7:D8"/>
    <mergeCell ref="E7:E8"/>
    <mergeCell ref="J5:K5"/>
    <mergeCell ref="L5:M5"/>
    <mergeCell ref="J12:K12"/>
    <mergeCell ref="L12:M12"/>
    <mergeCell ref="K7:K8"/>
    <mergeCell ref="L7:L8"/>
    <mergeCell ref="M7:M8"/>
    <mergeCell ref="J19:K19"/>
    <mergeCell ref="L19:M19"/>
    <mergeCell ref="J14:J15"/>
    <mergeCell ref="D49:D50"/>
    <mergeCell ref="E49:E50"/>
    <mergeCell ref="F49:F50"/>
    <mergeCell ref="B45:I45"/>
    <mergeCell ref="F7:F8"/>
    <mergeCell ref="G7:G8"/>
    <mergeCell ref="C10:I10"/>
    <mergeCell ref="H7:H8"/>
    <mergeCell ref="M21:M22"/>
    <mergeCell ref="J21:J22"/>
    <mergeCell ref="K21:K22"/>
    <mergeCell ref="L21:L22"/>
    <mergeCell ref="J7:J8"/>
    <mergeCell ref="K14:K15"/>
    <mergeCell ref="L14:L15"/>
    <mergeCell ref="M14:M15"/>
    <mergeCell ref="L26:M26"/>
    <mergeCell ref="J26:K26"/>
    <mergeCell ref="M30:M31"/>
    <mergeCell ref="J30:J31"/>
    <mergeCell ref="B49:B50"/>
    <mergeCell ref="C49:C50"/>
    <mergeCell ref="M28:M29"/>
    <mergeCell ref="A26:A27"/>
    <mergeCell ref="G49:G50"/>
    <mergeCell ref="H49:H50"/>
    <mergeCell ref="J49:J50"/>
    <mergeCell ref="K49:K50"/>
    <mergeCell ref="L49:L50"/>
    <mergeCell ref="M49:M50"/>
    <mergeCell ref="A47:A48"/>
    <mergeCell ref="B47:B48"/>
    <mergeCell ref="C47:C48"/>
    <mergeCell ref="D47:D48"/>
    <mergeCell ref="E47:E48"/>
    <mergeCell ref="F47:F48"/>
    <mergeCell ref="G47:G48"/>
    <mergeCell ref="H47:H48"/>
    <mergeCell ref="J47:K47"/>
    <mergeCell ref="L47:M47"/>
    <mergeCell ref="J28:J29"/>
    <mergeCell ref="K28:K29"/>
    <mergeCell ref="L28:L29"/>
    <mergeCell ref="A49:A50"/>
  </mergeCells>
  <phoneticPr fontId="15" type="noConversion"/>
  <hyperlinks>
    <hyperlink ref="B21" r:id="rId1" display="javascript: consultaProceso('25-21-49872')" xr:uid="{70CEB64F-79EC-45A9-ABDA-B54A21AAE584}"/>
    <hyperlink ref="B21:B22" r:id="rId2" display="LP-003-2025" xr:uid="{375F14B3-E190-4CE8-886C-270FD83F2622}"/>
    <hyperlink ref="B28" r:id="rId3" display="javascript: consultaProceso('25-22-106336')" xr:uid="{59597D8F-3434-4248-BC53-3A15E7CF974F}"/>
    <hyperlink ref="B30" r:id="rId4" display="javascript: consultaProceso('25-12-14387367')" xr:uid="{786F1E67-1714-4290-A4EF-4DB6823BE76B}"/>
    <hyperlink ref="B32" r:id="rId5" display="javascript: consultaProceso('25-12-14387311')" xr:uid="{9FE08BE6-B74E-4E0C-A223-2B302F4291DB}"/>
    <hyperlink ref="B34" r:id="rId6" display="javascript: consultaProceso('25-12-14387296')" xr:uid="{8E877227-8F6E-448F-8484-D3D589DA1A13}"/>
    <hyperlink ref="B36" r:id="rId7" display="javascript: consultaProceso('25-12-14388315')" xr:uid="{5DBE77A7-C682-45A7-B8E9-2EEADADBFCCB}"/>
    <hyperlink ref="B38" r:id="rId8" display="javascript: consultaProceso('25-21-50182')" xr:uid="{9486CCBF-CB84-4029-9553-F3697780279D}"/>
    <hyperlink ref="B40" r:id="rId9" display="javascript: consultaProceso('25-12-14382474')" xr:uid="{8217E42F-444E-45C6-A579-582E571C59AB}"/>
    <hyperlink ref="B42" r:id="rId10" display="javascript: consultaProceso('25-11-14372971')" xr:uid="{469F550B-59B5-45FE-A1D7-84B5EA3D5B31}"/>
    <hyperlink ref="B28:B29" r:id="rId11" display="IP001-2025" xr:uid="{C64632D5-1C01-4C36-A5A4-21D444D64E90}"/>
    <hyperlink ref="B30:B31" r:id="rId12" display="CS-SP-008-2025" xr:uid="{F1FC2739-AED0-4C06-B4FA-94ABFA1120CB}"/>
    <hyperlink ref="B32:B33" r:id="rId13" display="CS-SP-007-2025" xr:uid="{3BE6ED49-6091-4E33-ADA8-DCEBAA775ADD}"/>
    <hyperlink ref="B34:B35" r:id="rId14" display="CI-10-2025" xr:uid="{7AB41AD4-874E-41D5-A09E-547A23F353CB}"/>
    <hyperlink ref="B36:B37" r:id="rId15" display="DPOSP-CI-008-2025" xr:uid="{284CD4F5-C3F4-4B8E-A761-4D862C3A4225}"/>
    <hyperlink ref="B38:B39" r:id="rId16" display="LP-003-2025" xr:uid="{740FF7CD-AA08-4B5E-A47C-2556143CA39C}"/>
    <hyperlink ref="B40:B41" r:id="rId17" display="CI-003-2025" xr:uid="{6C43076B-AD0E-4284-A6B0-966FEF9E19F9}"/>
    <hyperlink ref="B42:B43" r:id="rId18" display="SA-007-2025" xr:uid="{6AF08725-7D99-4FBB-B620-FA1FA30248E7}"/>
    <hyperlink ref="B49" r:id="rId19" display="javascript: consultaProceso('25-12-14383998')" xr:uid="{1BFD6ACD-C589-4665-ACDF-9995A2E99781}"/>
    <hyperlink ref="B51" r:id="rId20" display="javascript: consultaProceso('25-12-14388484')" xr:uid="{65F00F23-FEE1-48C2-B0F2-296050D612A4}"/>
    <hyperlink ref="B49:B50" r:id="rId21" display="CI002-2025" xr:uid="{A6195165-8975-49E4-8CD4-8B9F031B4636}"/>
    <hyperlink ref="B51:B52" r:id="rId22" display="CD-180-2025" xr:uid="{FD5CBF4B-F996-4C60-B292-C54E2DA508DC}"/>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6"/>
  <sheetViews>
    <sheetView showGridLines="0" zoomScale="85" zoomScaleNormal="85" workbookViewId="0">
      <selection sqref="A1:D1"/>
    </sheetView>
  </sheetViews>
  <sheetFormatPr baseColWidth="10" defaultRowHeight="14.4" x14ac:dyDescent="0.3"/>
  <cols>
    <col min="2" max="2" width="18.5546875" customWidth="1"/>
    <col min="3" max="3" width="18.44140625" customWidth="1"/>
    <col min="4" max="4" width="13.6640625" customWidth="1"/>
    <col min="5" max="5" width="25.6640625" customWidth="1"/>
    <col min="6" max="6" width="54.5546875" customWidth="1"/>
    <col min="7" max="7" width="27.109375" customWidth="1"/>
    <col min="8" max="8" width="20.33203125" style="70" customWidth="1"/>
    <col min="9" max="9" width="15.33203125" customWidth="1"/>
    <col min="10" max="10" width="27.44140625" customWidth="1"/>
    <col min="11" max="11" width="26.109375" customWidth="1"/>
    <col min="12" max="12" width="26" customWidth="1"/>
    <col min="13" max="13" width="22.44140625" customWidth="1"/>
  </cols>
  <sheetData>
    <row r="1" spans="1:13" ht="25.8" x14ac:dyDescent="0.5">
      <c r="A1" s="157" t="s">
        <v>15</v>
      </c>
      <c r="B1" s="157"/>
      <c r="C1" s="157"/>
      <c r="D1" s="157"/>
      <c r="F1" s="152" t="s">
        <v>81</v>
      </c>
      <c r="G1" s="152"/>
    </row>
    <row r="2" spans="1:13" ht="15.6" customHeight="1" x14ac:dyDescent="0.3">
      <c r="A2" s="52"/>
      <c r="B2" s="58"/>
      <c r="C2" s="59"/>
      <c r="D2" s="59"/>
      <c r="E2" s="59"/>
      <c r="F2" s="59"/>
      <c r="G2" s="60"/>
      <c r="H2" s="71"/>
      <c r="I2" s="61"/>
      <c r="J2" s="4"/>
      <c r="K2" s="45"/>
      <c r="L2" s="46"/>
      <c r="M2" s="46"/>
    </row>
    <row r="3" spans="1:13" ht="21" hidden="1" x14ac:dyDescent="0.3">
      <c r="A3" s="14"/>
      <c r="B3" s="14"/>
      <c r="C3" s="146" t="s">
        <v>42</v>
      </c>
      <c r="D3" s="146"/>
      <c r="E3" s="146"/>
      <c r="F3" s="146"/>
      <c r="G3" s="146"/>
      <c r="H3" s="146"/>
      <c r="I3" s="146"/>
    </row>
    <row r="4" spans="1:13" ht="15.75" hidden="1" customHeight="1" x14ac:dyDescent="0.3"/>
    <row r="5" spans="1:13" hidden="1" x14ac:dyDescent="0.3">
      <c r="A5" s="153" t="s">
        <v>23</v>
      </c>
      <c r="B5" s="131" t="s">
        <v>8</v>
      </c>
      <c r="C5" s="131" t="s">
        <v>0</v>
      </c>
      <c r="D5" s="131" t="s">
        <v>1</v>
      </c>
      <c r="E5" s="131" t="s">
        <v>2</v>
      </c>
      <c r="F5" s="131" t="s">
        <v>3</v>
      </c>
      <c r="G5" s="131" t="s">
        <v>4</v>
      </c>
      <c r="H5" s="164" t="s">
        <v>5</v>
      </c>
      <c r="I5" s="57" t="s">
        <v>6</v>
      </c>
      <c r="J5" s="137" t="s">
        <v>9</v>
      </c>
      <c r="K5" s="138"/>
      <c r="L5" s="139" t="s">
        <v>12</v>
      </c>
      <c r="M5" s="140"/>
    </row>
    <row r="6" spans="1:13" ht="15.75" hidden="1" customHeight="1" x14ac:dyDescent="0.3">
      <c r="A6" s="154"/>
      <c r="B6" s="132"/>
      <c r="C6" s="132"/>
      <c r="D6" s="132"/>
      <c r="E6" s="132"/>
      <c r="F6" s="132"/>
      <c r="G6" s="132"/>
      <c r="H6" s="165"/>
      <c r="I6" s="50" t="s">
        <v>7</v>
      </c>
      <c r="J6" s="2" t="s">
        <v>2</v>
      </c>
      <c r="K6" s="2" t="s">
        <v>11</v>
      </c>
      <c r="L6" s="50" t="s">
        <v>13</v>
      </c>
      <c r="M6" s="50" t="s">
        <v>14</v>
      </c>
    </row>
    <row r="7" spans="1:13" ht="66.599999999999994" hidden="1" customHeight="1" x14ac:dyDescent="0.3">
      <c r="A7" s="158">
        <v>1</v>
      </c>
      <c r="B7" s="119"/>
      <c r="C7" s="120"/>
      <c r="D7" s="120"/>
      <c r="E7" s="120"/>
      <c r="F7" s="120"/>
      <c r="G7" s="125"/>
      <c r="H7" s="126"/>
      <c r="I7" s="48"/>
      <c r="J7" s="131"/>
      <c r="K7" s="129"/>
      <c r="L7" s="121"/>
      <c r="M7" s="121"/>
    </row>
    <row r="8" spans="1:13" ht="15.75" hidden="1" customHeight="1" x14ac:dyDescent="0.3">
      <c r="A8" s="159"/>
      <c r="B8" s="119"/>
      <c r="C8" s="120"/>
      <c r="D8" s="120"/>
      <c r="E8" s="120"/>
      <c r="F8" s="120"/>
      <c r="G8" s="125"/>
      <c r="H8" s="126"/>
      <c r="I8" s="63"/>
      <c r="J8" s="149"/>
      <c r="K8" s="130"/>
      <c r="L8" s="122"/>
      <c r="M8" s="122"/>
    </row>
    <row r="9" spans="1:13" ht="15.75" hidden="1" customHeight="1" x14ac:dyDescent="0.3">
      <c r="A9" s="52"/>
      <c r="B9" s="58"/>
      <c r="C9" s="46"/>
      <c r="D9" s="46"/>
      <c r="E9" s="46"/>
      <c r="F9" s="46"/>
      <c r="G9" s="4"/>
      <c r="H9" s="72"/>
      <c r="I9" s="62"/>
      <c r="J9" s="4"/>
      <c r="K9" s="45"/>
      <c r="L9" s="46"/>
      <c r="M9" s="46"/>
    </row>
    <row r="10" spans="1:13" ht="21" hidden="1" x14ac:dyDescent="0.3">
      <c r="A10" s="14"/>
      <c r="B10" s="14"/>
      <c r="C10" s="146" t="s">
        <v>41</v>
      </c>
      <c r="D10" s="146"/>
      <c r="E10" s="146"/>
      <c r="F10" s="146"/>
      <c r="G10" s="146"/>
      <c r="H10" s="146"/>
      <c r="I10" s="146"/>
    </row>
    <row r="11" spans="1:13" ht="15.75" hidden="1" customHeight="1" x14ac:dyDescent="0.3"/>
    <row r="12" spans="1:13" hidden="1" x14ac:dyDescent="0.3">
      <c r="A12" s="153" t="s">
        <v>23</v>
      </c>
      <c r="B12" s="131" t="s">
        <v>8</v>
      </c>
      <c r="C12" s="131" t="s">
        <v>0</v>
      </c>
      <c r="D12" s="131" t="s">
        <v>1</v>
      </c>
      <c r="E12" s="131" t="s">
        <v>2</v>
      </c>
      <c r="F12" s="131" t="s">
        <v>3</v>
      </c>
      <c r="G12" s="131" t="s">
        <v>4</v>
      </c>
      <c r="H12" s="164" t="s">
        <v>5</v>
      </c>
      <c r="I12" s="57" t="s">
        <v>6</v>
      </c>
      <c r="J12" s="137" t="s">
        <v>9</v>
      </c>
      <c r="K12" s="138"/>
      <c r="L12" s="139" t="s">
        <v>12</v>
      </c>
      <c r="M12" s="140"/>
    </row>
    <row r="13" spans="1:13" ht="15.75" hidden="1" customHeight="1" x14ac:dyDescent="0.3">
      <c r="A13" s="154"/>
      <c r="B13" s="132"/>
      <c r="C13" s="132"/>
      <c r="D13" s="132"/>
      <c r="E13" s="132"/>
      <c r="F13" s="132"/>
      <c r="G13" s="132"/>
      <c r="H13" s="165"/>
      <c r="I13" s="50" t="s">
        <v>7</v>
      </c>
      <c r="J13" s="2" t="s">
        <v>2</v>
      </c>
      <c r="K13" s="2" t="s">
        <v>11</v>
      </c>
      <c r="L13" s="50" t="s">
        <v>13</v>
      </c>
      <c r="M13" s="50" t="s">
        <v>14</v>
      </c>
    </row>
    <row r="14" spans="1:13" ht="138" hidden="1" customHeight="1" x14ac:dyDescent="0.3">
      <c r="A14" s="162">
        <v>1</v>
      </c>
      <c r="B14" s="119"/>
      <c r="C14" s="120"/>
      <c r="D14" s="120"/>
      <c r="E14" s="120"/>
      <c r="F14" s="120"/>
      <c r="G14" s="125"/>
      <c r="H14" s="126"/>
      <c r="I14" s="48"/>
      <c r="J14" s="133"/>
      <c r="K14" s="129"/>
      <c r="L14" s="121"/>
      <c r="M14" s="121"/>
    </row>
    <row r="15" spans="1:13" ht="15" hidden="1" customHeight="1" x14ac:dyDescent="0.3">
      <c r="A15" s="162"/>
      <c r="B15" s="119"/>
      <c r="C15" s="120"/>
      <c r="D15" s="120"/>
      <c r="E15" s="120"/>
      <c r="F15" s="120"/>
      <c r="G15" s="125"/>
      <c r="H15" s="126"/>
      <c r="I15" s="63"/>
      <c r="J15" s="148"/>
      <c r="K15" s="130"/>
      <c r="L15" s="122"/>
      <c r="M15" s="122"/>
    </row>
    <row r="16" spans="1:13" ht="61.8" hidden="1" customHeight="1" x14ac:dyDescent="0.3">
      <c r="A16" s="162">
        <v>2</v>
      </c>
      <c r="B16" s="119"/>
      <c r="C16" s="120"/>
      <c r="D16" s="120"/>
      <c r="E16" s="120"/>
      <c r="F16" s="120"/>
      <c r="G16" s="125"/>
      <c r="H16" s="126"/>
      <c r="I16" s="48"/>
      <c r="J16" s="133"/>
      <c r="K16" s="129"/>
      <c r="L16" s="121"/>
      <c r="M16" s="121"/>
    </row>
    <row r="17" spans="1:13" hidden="1" x14ac:dyDescent="0.3">
      <c r="A17" s="162"/>
      <c r="B17" s="119"/>
      <c r="C17" s="120"/>
      <c r="D17" s="120"/>
      <c r="E17" s="120"/>
      <c r="F17" s="120"/>
      <c r="G17" s="125"/>
      <c r="H17" s="126"/>
      <c r="I17" s="63"/>
      <c r="J17" s="148"/>
      <c r="K17" s="130"/>
      <c r="L17" s="122"/>
      <c r="M17" s="122"/>
    </row>
    <row r="18" spans="1:13" ht="60" hidden="1" customHeight="1" x14ac:dyDescent="0.3">
      <c r="A18" s="162">
        <v>3</v>
      </c>
      <c r="B18" s="160"/>
      <c r="C18" s="144"/>
      <c r="D18" s="144"/>
      <c r="E18" s="144"/>
      <c r="F18" s="144"/>
      <c r="G18" s="145"/>
      <c r="H18" s="147"/>
      <c r="I18" s="98"/>
      <c r="J18" s="162"/>
      <c r="K18" s="129"/>
      <c r="L18" s="121"/>
      <c r="M18" s="121"/>
    </row>
    <row r="19" spans="1:13" hidden="1" x14ac:dyDescent="0.3">
      <c r="A19" s="162"/>
      <c r="B19" s="160"/>
      <c r="C19" s="144"/>
      <c r="D19" s="144"/>
      <c r="E19" s="144"/>
      <c r="F19" s="144"/>
      <c r="G19" s="145"/>
      <c r="H19" s="147"/>
      <c r="I19" s="106"/>
      <c r="J19" s="162"/>
      <c r="K19" s="130"/>
      <c r="L19" s="122"/>
      <c r="M19" s="122"/>
    </row>
    <row r="20" spans="1:13" ht="13.95" hidden="1" customHeight="1" x14ac:dyDescent="0.3">
      <c r="A20" s="52"/>
      <c r="B20" s="58"/>
      <c r="C20" s="64"/>
      <c r="D20" s="64"/>
      <c r="E20" s="64"/>
      <c r="F20" s="64"/>
      <c r="G20" s="65"/>
      <c r="H20" s="73"/>
      <c r="I20" s="66"/>
      <c r="J20" s="4"/>
      <c r="K20" s="45"/>
      <c r="L20" s="46"/>
      <c r="M20" s="46"/>
    </row>
    <row r="21" spans="1:13" ht="17.7" hidden="1" customHeight="1" x14ac:dyDescent="0.3">
      <c r="B21" s="161" t="s">
        <v>44</v>
      </c>
      <c r="C21" s="161"/>
      <c r="D21" s="161"/>
      <c r="E21" s="161"/>
      <c r="F21" s="161"/>
      <c r="G21" s="161"/>
      <c r="H21" s="161"/>
      <c r="I21" s="14"/>
    </row>
    <row r="22" spans="1:13" ht="17.7" hidden="1" customHeight="1" x14ac:dyDescent="0.3">
      <c r="B22" s="14"/>
      <c r="C22" s="14"/>
      <c r="D22" s="14"/>
      <c r="E22" s="14"/>
      <c r="F22" s="14"/>
      <c r="G22" s="14"/>
      <c r="H22" s="74"/>
      <c r="I22" s="14"/>
    </row>
    <row r="23" spans="1:13" hidden="1" x14ac:dyDescent="0.3">
      <c r="A23" s="153" t="s">
        <v>23</v>
      </c>
      <c r="B23" s="131" t="s">
        <v>8</v>
      </c>
      <c r="C23" s="131" t="s">
        <v>0</v>
      </c>
      <c r="D23" s="131" t="s">
        <v>1</v>
      </c>
      <c r="E23" s="131" t="s">
        <v>2</v>
      </c>
      <c r="F23" s="131" t="s">
        <v>3</v>
      </c>
      <c r="G23" s="131" t="s">
        <v>4</v>
      </c>
      <c r="H23" s="164" t="s">
        <v>5</v>
      </c>
      <c r="I23" s="57" t="s">
        <v>6</v>
      </c>
      <c r="J23" s="137" t="s">
        <v>9</v>
      </c>
      <c r="K23" s="138"/>
      <c r="L23" s="139" t="s">
        <v>12</v>
      </c>
      <c r="M23" s="140"/>
    </row>
    <row r="24" spans="1:13" ht="15.75" hidden="1" customHeight="1" x14ac:dyDescent="0.3">
      <c r="A24" s="154"/>
      <c r="B24" s="132"/>
      <c r="C24" s="132"/>
      <c r="D24" s="132"/>
      <c r="E24" s="132"/>
      <c r="F24" s="132"/>
      <c r="G24" s="132"/>
      <c r="H24" s="165"/>
      <c r="I24" s="50" t="s">
        <v>7</v>
      </c>
      <c r="J24" s="2" t="s">
        <v>2</v>
      </c>
      <c r="K24" s="2" t="s">
        <v>11</v>
      </c>
      <c r="L24" s="50" t="s">
        <v>13</v>
      </c>
      <c r="M24" s="50" t="s">
        <v>14</v>
      </c>
    </row>
    <row r="25" spans="1:13" ht="66.599999999999994" hidden="1" customHeight="1" x14ac:dyDescent="0.3">
      <c r="A25" s="162">
        <v>1</v>
      </c>
      <c r="B25" s="119"/>
      <c r="C25" s="120"/>
      <c r="D25" s="120"/>
      <c r="E25" s="120"/>
      <c r="F25" s="120"/>
      <c r="G25" s="125"/>
      <c r="H25" s="126"/>
      <c r="I25" s="48"/>
      <c r="J25" s="162"/>
      <c r="K25" s="129"/>
      <c r="L25" s="121"/>
      <c r="M25" s="121"/>
    </row>
    <row r="26" spans="1:13" hidden="1" x14ac:dyDescent="0.3">
      <c r="A26" s="162"/>
      <c r="B26" s="119"/>
      <c r="C26" s="120"/>
      <c r="D26" s="120"/>
      <c r="E26" s="120"/>
      <c r="F26" s="120"/>
      <c r="G26" s="125"/>
      <c r="H26" s="126"/>
      <c r="I26" s="63"/>
      <c r="J26" s="162"/>
      <c r="K26" s="130"/>
      <c r="L26" s="122"/>
      <c r="M26" s="122"/>
    </row>
    <row r="27" spans="1:13" hidden="1" x14ac:dyDescent="0.3">
      <c r="A27" s="4"/>
      <c r="B27" s="58"/>
      <c r="C27" s="94"/>
      <c r="D27" s="94"/>
      <c r="E27" s="94"/>
      <c r="F27" s="94"/>
      <c r="G27" s="95"/>
      <c r="H27" s="96"/>
      <c r="I27" s="97"/>
      <c r="J27" s="4"/>
      <c r="K27" s="45"/>
      <c r="L27" s="46"/>
      <c r="M27" s="46"/>
    </row>
    <row r="28" spans="1:13" ht="21" x14ac:dyDescent="0.3">
      <c r="A28" s="14"/>
      <c r="B28" s="14"/>
      <c r="C28" s="146" t="s">
        <v>17</v>
      </c>
      <c r="D28" s="146"/>
      <c r="E28" s="146"/>
      <c r="F28" s="146"/>
      <c r="G28" s="146"/>
      <c r="H28" s="146"/>
      <c r="I28" s="146"/>
      <c r="J28" s="146"/>
    </row>
    <row r="29" spans="1:13" ht="15.6" customHeight="1" x14ac:dyDescent="0.3"/>
    <row r="30" spans="1:13" x14ac:dyDescent="0.3">
      <c r="A30" s="153" t="s">
        <v>23</v>
      </c>
      <c r="B30" s="131" t="s">
        <v>8</v>
      </c>
      <c r="C30" s="131" t="s">
        <v>0</v>
      </c>
      <c r="D30" s="131" t="s">
        <v>1</v>
      </c>
      <c r="E30" s="131" t="s">
        <v>2</v>
      </c>
      <c r="F30" s="131" t="s">
        <v>3</v>
      </c>
      <c r="G30" s="131" t="s">
        <v>4</v>
      </c>
      <c r="H30" s="164" t="s">
        <v>5</v>
      </c>
      <c r="I30" s="57" t="s">
        <v>6</v>
      </c>
      <c r="J30" s="137" t="s">
        <v>9</v>
      </c>
      <c r="K30" s="138"/>
      <c r="L30" s="139" t="s">
        <v>12</v>
      </c>
      <c r="M30" s="140"/>
    </row>
    <row r="31" spans="1:13" ht="15.75" customHeight="1" x14ac:dyDescent="0.3">
      <c r="A31" s="166"/>
      <c r="B31" s="132"/>
      <c r="C31" s="132"/>
      <c r="D31" s="132"/>
      <c r="E31" s="132"/>
      <c r="F31" s="132"/>
      <c r="G31" s="132"/>
      <c r="H31" s="165"/>
      <c r="I31" s="50" t="s">
        <v>7</v>
      </c>
      <c r="J31" s="2" t="s">
        <v>2</v>
      </c>
      <c r="K31" s="2" t="s">
        <v>11</v>
      </c>
      <c r="L31" s="50" t="s">
        <v>13</v>
      </c>
      <c r="M31" s="50" t="s">
        <v>14</v>
      </c>
    </row>
    <row r="32" spans="1:13" ht="124.2" customHeight="1" x14ac:dyDescent="0.3">
      <c r="A32" s="158">
        <v>1</v>
      </c>
      <c r="B32" s="119" t="s">
        <v>137</v>
      </c>
      <c r="C32" s="172" t="s">
        <v>60</v>
      </c>
      <c r="D32" s="172" t="s">
        <v>57</v>
      </c>
      <c r="E32" s="172" t="s">
        <v>63</v>
      </c>
      <c r="F32" s="172" t="s">
        <v>138</v>
      </c>
      <c r="G32" s="173" t="s">
        <v>145</v>
      </c>
      <c r="H32" s="174">
        <v>1929905492</v>
      </c>
      <c r="I32" s="175" t="s">
        <v>64</v>
      </c>
      <c r="J32" s="131" t="s">
        <v>150</v>
      </c>
      <c r="K32" s="129" t="s">
        <v>72</v>
      </c>
      <c r="L32" s="121"/>
      <c r="M32" s="121"/>
    </row>
    <row r="33" spans="1:13" ht="15.75" customHeight="1" x14ac:dyDescent="0.3">
      <c r="A33" s="159"/>
      <c r="B33" s="119"/>
      <c r="C33" s="172"/>
      <c r="D33" s="172"/>
      <c r="E33" s="172"/>
      <c r="F33" s="172"/>
      <c r="G33" s="173"/>
      <c r="H33" s="174"/>
      <c r="I33" s="176" t="s">
        <v>95</v>
      </c>
      <c r="J33" s="149"/>
      <c r="K33" s="130"/>
      <c r="L33" s="122"/>
      <c r="M33" s="122"/>
    </row>
    <row r="34" spans="1:13" ht="78" customHeight="1" x14ac:dyDescent="0.3">
      <c r="A34" s="158">
        <v>2</v>
      </c>
      <c r="B34" s="119" t="s">
        <v>139</v>
      </c>
      <c r="C34" s="172" t="s">
        <v>61</v>
      </c>
      <c r="D34" s="172" t="s">
        <v>57</v>
      </c>
      <c r="E34" s="172" t="s">
        <v>62</v>
      </c>
      <c r="F34" s="172" t="s">
        <v>140</v>
      </c>
      <c r="G34" s="173" t="s">
        <v>145</v>
      </c>
      <c r="H34" s="174">
        <v>39800000</v>
      </c>
      <c r="I34" s="175" t="s">
        <v>75</v>
      </c>
      <c r="J34" s="131" t="s">
        <v>73</v>
      </c>
      <c r="K34" s="129" t="s">
        <v>146</v>
      </c>
      <c r="L34" s="121"/>
      <c r="M34" s="121"/>
    </row>
    <row r="35" spans="1:13" x14ac:dyDescent="0.3">
      <c r="A35" s="159"/>
      <c r="B35" s="119"/>
      <c r="C35" s="172"/>
      <c r="D35" s="172"/>
      <c r="E35" s="172"/>
      <c r="F35" s="172"/>
      <c r="G35" s="173"/>
      <c r="H35" s="174"/>
      <c r="I35" s="177">
        <v>45757</v>
      </c>
      <c r="J35" s="149"/>
      <c r="K35" s="130"/>
      <c r="L35" s="122"/>
      <c r="M35" s="122"/>
    </row>
    <row r="36" spans="1:13" ht="67.8" customHeight="1" x14ac:dyDescent="0.3">
      <c r="A36" s="158">
        <v>3</v>
      </c>
      <c r="B36" s="119" t="s">
        <v>141</v>
      </c>
      <c r="C36" s="172" t="s">
        <v>61</v>
      </c>
      <c r="D36" s="172" t="s">
        <v>57</v>
      </c>
      <c r="E36" s="172" t="s">
        <v>62</v>
      </c>
      <c r="F36" s="172" t="s">
        <v>142</v>
      </c>
      <c r="G36" s="173" t="s">
        <v>145</v>
      </c>
      <c r="H36" s="174">
        <v>32000000</v>
      </c>
      <c r="I36" s="175" t="s">
        <v>75</v>
      </c>
      <c r="J36" s="131" t="s">
        <v>73</v>
      </c>
      <c r="K36" s="129" t="s">
        <v>147</v>
      </c>
      <c r="L36" s="121"/>
      <c r="M36" s="121"/>
    </row>
    <row r="37" spans="1:13" x14ac:dyDescent="0.3">
      <c r="A37" s="159"/>
      <c r="B37" s="119"/>
      <c r="C37" s="172"/>
      <c r="D37" s="172"/>
      <c r="E37" s="172"/>
      <c r="F37" s="172"/>
      <c r="G37" s="173"/>
      <c r="H37" s="174"/>
      <c r="I37" s="177">
        <v>45756</v>
      </c>
      <c r="J37" s="149"/>
      <c r="K37" s="130"/>
      <c r="L37" s="122"/>
      <c r="M37" s="122"/>
    </row>
    <row r="38" spans="1:13" ht="126.6" customHeight="1" x14ac:dyDescent="0.3">
      <c r="A38" s="131">
        <v>1</v>
      </c>
      <c r="B38" s="119" t="s">
        <v>143</v>
      </c>
      <c r="C38" s="172" t="s">
        <v>60</v>
      </c>
      <c r="D38" s="172" t="s">
        <v>54</v>
      </c>
      <c r="E38" s="172" t="s">
        <v>62</v>
      </c>
      <c r="F38" s="172" t="s">
        <v>144</v>
      </c>
      <c r="G38" s="173" t="s">
        <v>145</v>
      </c>
      <c r="H38" s="174">
        <v>22000000</v>
      </c>
      <c r="I38" s="175" t="s">
        <v>55</v>
      </c>
      <c r="J38" s="162" t="s">
        <v>73</v>
      </c>
      <c r="K38" s="129" t="s">
        <v>148</v>
      </c>
      <c r="L38" s="121" t="s">
        <v>149</v>
      </c>
      <c r="M38" s="121" t="s">
        <v>149</v>
      </c>
    </row>
    <row r="39" spans="1:13" x14ac:dyDescent="0.3">
      <c r="A39" s="149"/>
      <c r="B39" s="119"/>
      <c r="C39" s="172"/>
      <c r="D39" s="172"/>
      <c r="E39" s="172"/>
      <c r="F39" s="172"/>
      <c r="G39" s="173"/>
      <c r="H39" s="174"/>
      <c r="I39" s="177">
        <v>45755</v>
      </c>
      <c r="J39" s="162"/>
      <c r="K39" s="130"/>
      <c r="L39" s="122"/>
      <c r="M39" s="122"/>
    </row>
    <row r="41" spans="1:13" s="49" customFormat="1" ht="21" x14ac:dyDescent="0.4">
      <c r="B41" s="143" t="s">
        <v>18</v>
      </c>
      <c r="C41" s="143"/>
      <c r="D41" s="143"/>
      <c r="E41" s="143"/>
      <c r="F41" s="143"/>
      <c r="G41" s="143"/>
      <c r="H41" s="143"/>
      <c r="I41" s="143"/>
    </row>
    <row r="42" spans="1:13" ht="19.2" customHeight="1" x14ac:dyDescent="0.3">
      <c r="A42" s="3"/>
      <c r="H42" s="67"/>
    </row>
    <row r="43" spans="1:13" x14ac:dyDescent="0.3">
      <c r="A43" s="123" t="s">
        <v>23</v>
      </c>
      <c r="B43" s="131" t="s">
        <v>8</v>
      </c>
      <c r="C43" s="133" t="s">
        <v>0</v>
      </c>
      <c r="D43" s="133" t="s">
        <v>1</v>
      </c>
      <c r="E43" s="133" t="s">
        <v>2</v>
      </c>
      <c r="F43" s="133" t="s">
        <v>3</v>
      </c>
      <c r="G43" s="133" t="s">
        <v>4</v>
      </c>
      <c r="H43" s="135" t="s">
        <v>5</v>
      </c>
      <c r="I43" s="48" t="s">
        <v>6</v>
      </c>
      <c r="J43" s="137" t="s">
        <v>9</v>
      </c>
      <c r="K43" s="138"/>
      <c r="L43" s="139" t="s">
        <v>12</v>
      </c>
      <c r="M43" s="140"/>
    </row>
    <row r="44" spans="1:13" x14ac:dyDescent="0.3">
      <c r="A44" s="124"/>
      <c r="B44" s="132"/>
      <c r="C44" s="134"/>
      <c r="D44" s="134"/>
      <c r="E44" s="134"/>
      <c r="F44" s="134"/>
      <c r="G44" s="134"/>
      <c r="H44" s="136"/>
      <c r="I44" s="51" t="s">
        <v>7</v>
      </c>
      <c r="J44" s="2" t="s">
        <v>2</v>
      </c>
      <c r="K44" s="1" t="s">
        <v>11</v>
      </c>
      <c r="L44" s="50" t="s">
        <v>13</v>
      </c>
      <c r="M44" s="50" t="s">
        <v>14</v>
      </c>
    </row>
    <row r="45" spans="1:13" ht="122.4" customHeight="1" x14ac:dyDescent="0.3">
      <c r="A45" s="131">
        <v>1</v>
      </c>
      <c r="B45" s="160" t="s">
        <v>160</v>
      </c>
      <c r="C45" s="167" t="s">
        <v>61</v>
      </c>
      <c r="D45" s="167" t="s">
        <v>57</v>
      </c>
      <c r="E45" s="167" t="s">
        <v>76</v>
      </c>
      <c r="F45" s="167" t="s">
        <v>161</v>
      </c>
      <c r="G45" s="168" t="s">
        <v>162</v>
      </c>
      <c r="H45" s="169">
        <v>39800000</v>
      </c>
      <c r="I45" s="170" t="s">
        <v>75</v>
      </c>
      <c r="J45" s="162" t="s">
        <v>79</v>
      </c>
      <c r="K45" s="129"/>
      <c r="L45" s="121"/>
      <c r="M45" s="121"/>
    </row>
    <row r="46" spans="1:13" x14ac:dyDescent="0.3">
      <c r="A46" s="149"/>
      <c r="B46" s="160"/>
      <c r="C46" s="167"/>
      <c r="D46" s="167"/>
      <c r="E46" s="167"/>
      <c r="F46" s="167"/>
      <c r="G46" s="168"/>
      <c r="H46" s="169"/>
      <c r="I46" s="171">
        <v>45761</v>
      </c>
      <c r="J46" s="162"/>
      <c r="K46" s="130"/>
      <c r="L46" s="122"/>
      <c r="M46" s="122"/>
    </row>
  </sheetData>
  <mergeCells count="177">
    <mergeCell ref="A38:A39"/>
    <mergeCell ref="B38:B39"/>
    <mergeCell ref="C38:C39"/>
    <mergeCell ref="D38:D39"/>
    <mergeCell ref="E38:E39"/>
    <mergeCell ref="F38:F39"/>
    <mergeCell ref="G38:G39"/>
    <mergeCell ref="H38:H39"/>
    <mergeCell ref="J38:J39"/>
    <mergeCell ref="L5:M5"/>
    <mergeCell ref="L12:M12"/>
    <mergeCell ref="M7:M8"/>
    <mergeCell ref="E5:E6"/>
    <mergeCell ref="M45:M46"/>
    <mergeCell ref="H45:H46"/>
    <mergeCell ref="J45:J46"/>
    <mergeCell ref="K45:K46"/>
    <mergeCell ref="L45:L46"/>
    <mergeCell ref="M25:M26"/>
    <mergeCell ref="F32:F33"/>
    <mergeCell ref="G32:G33"/>
    <mergeCell ref="K38:K39"/>
    <mergeCell ref="L38:L39"/>
    <mergeCell ref="M38:M39"/>
    <mergeCell ref="A1:D1"/>
    <mergeCell ref="F1:G1"/>
    <mergeCell ref="A12:A13"/>
    <mergeCell ref="B12:B13"/>
    <mergeCell ref="A5:A6"/>
    <mergeCell ref="B5:B6"/>
    <mergeCell ref="C5:C6"/>
    <mergeCell ref="D5:D6"/>
    <mergeCell ref="A7:A8"/>
    <mergeCell ref="B7:B8"/>
    <mergeCell ref="C7:C8"/>
    <mergeCell ref="D7:D8"/>
    <mergeCell ref="E7:E8"/>
    <mergeCell ref="C3:I3"/>
    <mergeCell ref="F12:F13"/>
    <mergeCell ref="H5:H6"/>
    <mergeCell ref="E12:E13"/>
    <mergeCell ref="H12:H13"/>
    <mergeCell ref="F5:F6"/>
    <mergeCell ref="G5:G6"/>
    <mergeCell ref="L7:L8"/>
    <mergeCell ref="K7:K8"/>
    <mergeCell ref="G7:G8"/>
    <mergeCell ref="K14:K15"/>
    <mergeCell ref="G12:G13"/>
    <mergeCell ref="J14:J15"/>
    <mergeCell ref="J16:J17"/>
    <mergeCell ref="H7:H8"/>
    <mergeCell ref="J7:J8"/>
    <mergeCell ref="J12:K12"/>
    <mergeCell ref="C10:I10"/>
    <mergeCell ref="C16:C17"/>
    <mergeCell ref="F7:F8"/>
    <mergeCell ref="C12:C13"/>
    <mergeCell ref="D12:D13"/>
    <mergeCell ref="C14:C15"/>
    <mergeCell ref="L14:L15"/>
    <mergeCell ref="M14:M15"/>
    <mergeCell ref="L16:L17"/>
    <mergeCell ref="M16:M17"/>
    <mergeCell ref="L25:L26"/>
    <mergeCell ref="H25:H26"/>
    <mergeCell ref="H16:H17"/>
    <mergeCell ref="K18:K19"/>
    <mergeCell ref="A14:A15"/>
    <mergeCell ref="A16:A17"/>
    <mergeCell ref="F14:F15"/>
    <mergeCell ref="H14:H15"/>
    <mergeCell ref="E16:E17"/>
    <mergeCell ref="F16:F17"/>
    <mergeCell ref="G16:G17"/>
    <mergeCell ref="D16:D17"/>
    <mergeCell ref="B16:B17"/>
    <mergeCell ref="B14:B15"/>
    <mergeCell ref="J5:K5"/>
    <mergeCell ref="A23:A24"/>
    <mergeCell ref="B25:B26"/>
    <mergeCell ref="B23:B24"/>
    <mergeCell ref="A25:A26"/>
    <mergeCell ref="F25:F26"/>
    <mergeCell ref="C25:C26"/>
    <mergeCell ref="C30:C31"/>
    <mergeCell ref="C28:J28"/>
    <mergeCell ref="C23:C24"/>
    <mergeCell ref="E30:E31"/>
    <mergeCell ref="A30:A31"/>
    <mergeCell ref="J30:K30"/>
    <mergeCell ref="G30:G31"/>
    <mergeCell ref="D25:D26"/>
    <mergeCell ref="G14:G15"/>
    <mergeCell ref="K25:K26"/>
    <mergeCell ref="J25:J26"/>
    <mergeCell ref="D14:D15"/>
    <mergeCell ref="E14:E15"/>
    <mergeCell ref="E25:E26"/>
    <mergeCell ref="K16:K17"/>
    <mergeCell ref="E23:E24"/>
    <mergeCell ref="F23:F24"/>
    <mergeCell ref="J43:K43"/>
    <mergeCell ref="L23:M23"/>
    <mergeCell ref="D23:D24"/>
    <mergeCell ref="B21:H21"/>
    <mergeCell ref="H30:H31"/>
    <mergeCell ref="M32:M33"/>
    <mergeCell ref="L30:M30"/>
    <mergeCell ref="K34:K35"/>
    <mergeCell ref="L34:L35"/>
    <mergeCell ref="M34:M35"/>
    <mergeCell ref="K36:K37"/>
    <mergeCell ref="L36:L37"/>
    <mergeCell ref="M36:M37"/>
    <mergeCell ref="G25:G26"/>
    <mergeCell ref="H23:H24"/>
    <mergeCell ref="G23:G24"/>
    <mergeCell ref="H32:H33"/>
    <mergeCell ref="J32:J33"/>
    <mergeCell ref="K32:K33"/>
    <mergeCell ref="J23:K23"/>
    <mergeCell ref="B30:B31"/>
    <mergeCell ref="A45:A46"/>
    <mergeCell ref="B45:B46"/>
    <mergeCell ref="C45:C46"/>
    <mergeCell ref="D45:D46"/>
    <mergeCell ref="E45:E46"/>
    <mergeCell ref="G43:G44"/>
    <mergeCell ref="C43:C44"/>
    <mergeCell ref="B43:B44"/>
    <mergeCell ref="D43:D44"/>
    <mergeCell ref="G45:G46"/>
    <mergeCell ref="F45:F46"/>
    <mergeCell ref="E43:E44"/>
    <mergeCell ref="A43:A44"/>
    <mergeCell ref="F43:F44"/>
    <mergeCell ref="L18:L19"/>
    <mergeCell ref="M18:M19"/>
    <mergeCell ref="A18:A19"/>
    <mergeCell ref="B18:B19"/>
    <mergeCell ref="C18:C19"/>
    <mergeCell ref="D18:D19"/>
    <mergeCell ref="E18:E19"/>
    <mergeCell ref="F18:F19"/>
    <mergeCell ref="G18:G19"/>
    <mergeCell ref="H18:H19"/>
    <mergeCell ref="J18:J19"/>
    <mergeCell ref="A32:A33"/>
    <mergeCell ref="B32:B33"/>
    <mergeCell ref="C32:C33"/>
    <mergeCell ref="D32:D33"/>
    <mergeCell ref="E32:E33"/>
    <mergeCell ref="D30:D31"/>
    <mergeCell ref="F30:F31"/>
    <mergeCell ref="L32:L33"/>
    <mergeCell ref="B41:I41"/>
    <mergeCell ref="H43:H44"/>
    <mergeCell ref="L43:M43"/>
    <mergeCell ref="A36:A37"/>
    <mergeCell ref="B36:B37"/>
    <mergeCell ref="C36:C37"/>
    <mergeCell ref="D36:D37"/>
    <mergeCell ref="E36:E37"/>
    <mergeCell ref="F36:F37"/>
    <mergeCell ref="G36:G37"/>
    <mergeCell ref="H36:H37"/>
    <mergeCell ref="J36:J37"/>
    <mergeCell ref="A34:A35"/>
    <mergeCell ref="B34:B35"/>
    <mergeCell ref="C34:C35"/>
    <mergeCell ref="D34:D35"/>
    <mergeCell ref="E34:E35"/>
    <mergeCell ref="F34:F35"/>
    <mergeCell ref="G34:G35"/>
    <mergeCell ref="H34:H35"/>
    <mergeCell ref="J34:J35"/>
  </mergeCells>
  <phoneticPr fontId="15" type="noConversion"/>
  <hyperlinks>
    <hyperlink ref="B32" r:id="rId1" display="javascript: consultaProceso('25-4-14389354')" xr:uid="{699B5206-8438-482B-8010-178E129C8739}"/>
    <hyperlink ref="B34" r:id="rId2" display="javascript: consultaProceso('25-13-14387028')" xr:uid="{9427DA95-5083-42E8-8521-AFB6DFD2784F}"/>
    <hyperlink ref="B36" r:id="rId3" display="javascript: consultaProceso('25-13-14385693')" xr:uid="{A8283A13-0273-4F33-8F7F-DC4FA2B96265}"/>
    <hyperlink ref="B38" r:id="rId4" display="javascript: consultaProceso('25-4-14387635')" xr:uid="{732D0E05-0D0E-4E69-B95A-4D6E9A883E3D}"/>
    <hyperlink ref="B32:B33" r:id="rId5" display="FOMDETP-IC-OP-009-2025" xr:uid="{DC49FB58-1A11-4D1B-9D79-D336E121403F}"/>
    <hyperlink ref="B34:B35" r:id="rId6" display="SIF-MC-026-2025" xr:uid="{4269B2A9-7AF0-4A5B-83E0-3FC5836BC920}"/>
    <hyperlink ref="B36:B37" r:id="rId7" display="USP-MC-024-2025" xr:uid="{07C28C01-A959-4AF9-9541-B9F93D817E35}"/>
    <hyperlink ref="B38:B39" r:id="rId8" display="CONVENIO INTERADMINISTRATIVO 03-2025" xr:uid="{8BFFA70B-722A-479D-9071-1C33AD7B8EFB}"/>
    <hyperlink ref="B45" r:id="rId9" display="javascript: consultaProceso('25-13-14389542')" xr:uid="{547F7561-089E-4BD1-BC13-38FAEA2BA446}"/>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ANTIOQUIA</vt:lpstr>
      <vt:lpstr>URABÀ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Manuela Arcila</cp:lastModifiedBy>
  <cp:lastPrinted>2018-10-01T13:42:16Z</cp:lastPrinted>
  <dcterms:created xsi:type="dcterms:W3CDTF">2018-07-07T21:55:34Z</dcterms:created>
  <dcterms:modified xsi:type="dcterms:W3CDTF">2025-04-16T05:36:20Z</dcterms:modified>
</cp:coreProperties>
</file>