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8917e202a855fb2c/Escritorio/"/>
    </mc:Choice>
  </mc:AlternateContent>
  <xr:revisionPtr revIDLastSave="2739" documentId="13_ncr:1_{2F6E3A0B-B805-45CB-BABE-41FCC7A2739C}" xr6:coauthVersionLast="47" xr6:coauthVersionMax="47" xr10:uidLastSave="{457E04F6-F367-4112-B835-A28647C6D8D1}"/>
  <bookViews>
    <workbookView xWindow="-108" yWindow="-108" windowWidth="23256" windowHeight="12456" xr2:uid="{00000000-000D-0000-FFFF-FFFF00000000}"/>
  </bookViews>
  <sheets>
    <sheet name="RESUMEN" sheetId="4" r:id="rId1"/>
    <sheet name="ANTIOQUIA" sheetId="1" r:id="rId2"/>
    <sheet name="URABÀ" sheetId="10" r:id="rId3"/>
  </sheets>
  <definedNames>
    <definedName name="_xlnm._FilterDatabase" localSheetId="1" hidden="1">ANTIOQUIA!$A$26:$M$27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4" l="1"/>
  <c r="C59" i="4"/>
  <c r="C58" i="4"/>
  <c r="D59" i="4" l="1"/>
  <c r="D60" i="4"/>
  <c r="E60" i="4"/>
  <c r="D58" i="4"/>
  <c r="C52" i="4"/>
  <c r="C51" i="4"/>
  <c r="D53" i="4"/>
  <c r="E53" i="4"/>
  <c r="D52" i="4"/>
  <c r="D51" i="4"/>
  <c r="E51" i="4"/>
  <c r="E41" i="4"/>
  <c r="E42" i="4"/>
  <c r="E40" i="4"/>
  <c r="D42" i="4"/>
  <c r="D41" i="4"/>
  <c r="D40" i="4"/>
  <c r="E34" i="4"/>
  <c r="E30" i="4"/>
  <c r="E31" i="4"/>
  <c r="E32" i="4"/>
  <c r="E33" i="4"/>
  <c r="E29" i="4"/>
  <c r="D34" i="4"/>
  <c r="D30" i="4"/>
  <c r="B30" i="4" s="1"/>
  <c r="D31" i="4"/>
  <c r="D32" i="4"/>
  <c r="D33" i="4"/>
  <c r="D29" i="4"/>
  <c r="B29" i="4" s="1"/>
  <c r="D23" i="4"/>
  <c r="E23" i="4"/>
  <c r="B7" i="4"/>
  <c r="E12" i="4"/>
  <c r="D12" i="4"/>
  <c r="H51" i="1"/>
  <c r="C30" i="4"/>
  <c r="C31" i="4"/>
  <c r="C32" i="4"/>
  <c r="C33" i="4"/>
  <c r="C29" i="4"/>
  <c r="B31" i="4"/>
  <c r="B32" i="4"/>
  <c r="B33" i="4"/>
  <c r="C19" i="4"/>
  <c r="C20" i="4"/>
  <c r="C21" i="4"/>
  <c r="C22" i="4"/>
  <c r="C18" i="4"/>
  <c r="B19" i="4"/>
  <c r="B20" i="4"/>
  <c r="B21" i="4"/>
  <c r="B22" i="4"/>
  <c r="B18" i="4"/>
  <c r="C8" i="4"/>
  <c r="C9" i="4"/>
  <c r="C10" i="4"/>
  <c r="C11" i="4"/>
  <c r="C7" i="4"/>
  <c r="B8" i="4"/>
  <c r="B9" i="4"/>
  <c r="B10" i="4"/>
  <c r="B11" i="4"/>
  <c r="G41" i="4"/>
  <c r="F41" i="4"/>
  <c r="G30" i="4"/>
  <c r="G31" i="4"/>
  <c r="G32" i="4"/>
  <c r="G33" i="4"/>
  <c r="G29" i="4"/>
  <c r="G34" i="4" s="1"/>
  <c r="G42" i="4" s="1"/>
  <c r="F30" i="4"/>
  <c r="F31" i="4"/>
  <c r="F32" i="4"/>
  <c r="F33" i="4"/>
  <c r="F29" i="4"/>
  <c r="G12" i="4"/>
  <c r="G40" i="4" s="1"/>
  <c r="F12" i="4"/>
  <c r="F40" i="4" s="1"/>
  <c r="I41" i="4"/>
  <c r="I30" i="4"/>
  <c r="I31" i="4"/>
  <c r="I32" i="4"/>
  <c r="I33" i="4"/>
  <c r="I29" i="4"/>
  <c r="I34" i="4" s="1"/>
  <c r="I42" i="4" s="1"/>
  <c r="H30" i="4"/>
  <c r="H31" i="4"/>
  <c r="H32" i="4"/>
  <c r="H33" i="4"/>
  <c r="I12" i="4"/>
  <c r="I40" i="4" s="1"/>
  <c r="H12" i="4"/>
  <c r="H40" i="4" s="1"/>
  <c r="H29" i="4"/>
  <c r="H42" i="1"/>
  <c r="H41" i="4"/>
  <c r="K41" i="4"/>
  <c r="E52" i="4" s="1"/>
  <c r="J41" i="4"/>
  <c r="K33" i="4"/>
  <c r="J33" i="4"/>
  <c r="K32" i="4"/>
  <c r="J32" i="4"/>
  <c r="K31" i="4"/>
  <c r="J31" i="4"/>
  <c r="K30" i="4"/>
  <c r="J30" i="4"/>
  <c r="K29" i="4"/>
  <c r="J29" i="4"/>
  <c r="K12" i="4"/>
  <c r="K40" i="4" s="1"/>
  <c r="J12" i="4"/>
  <c r="J40" i="4" s="1"/>
  <c r="B34" i="4" l="1"/>
  <c r="F34" i="4"/>
  <c r="F42" i="4" s="1"/>
  <c r="E58" i="4"/>
  <c r="H34" i="4"/>
  <c r="H42" i="4" s="1"/>
  <c r="E59" i="4"/>
  <c r="J34" i="4"/>
  <c r="J42" i="4" s="1"/>
  <c r="K34" i="4"/>
  <c r="K42" i="4" s="1"/>
  <c r="B23" i="4"/>
  <c r="B12" i="4"/>
  <c r="B40" i="4" s="1"/>
  <c r="C12" i="4"/>
  <c r="C40" i="4" s="1"/>
  <c r="C23" i="4"/>
  <c r="C34" i="4" l="1"/>
  <c r="C53" i="4" l="1"/>
  <c r="B41" i="4" l="1"/>
  <c r="C41" i="4"/>
  <c r="C42" i="4" l="1"/>
  <c r="B42" i="4"/>
</calcChain>
</file>

<file path=xl/sharedStrings.xml><?xml version="1.0" encoding="utf-8"?>
<sst xmlns="http://schemas.openxmlformats.org/spreadsheetml/2006/main" count="437" uniqueCount="148">
  <si>
    <t>Tipo de Proceso</t>
  </si>
  <si>
    <t>Estado</t>
  </si>
  <si>
    <t>Entidad</t>
  </si>
  <si>
    <t>Objeto</t>
  </si>
  <si>
    <t>Departamento y Municipio de Ejecución</t>
  </si>
  <si>
    <t>Cuantía</t>
  </si>
  <si>
    <t>Fecha</t>
  </si>
  <si>
    <t>(dd-mm-aaaa)</t>
  </si>
  <si>
    <t>Número de Proceso</t>
  </si>
  <si>
    <t>Contactos</t>
  </si>
  <si>
    <t>ANTIOQUIA SIN URABA</t>
  </si>
  <si>
    <t>Correo</t>
  </si>
  <si>
    <t>Adjudicacion</t>
  </si>
  <si>
    <t>Empresa</t>
  </si>
  <si>
    <t>Representante Legal</t>
  </si>
  <si>
    <t>Contacto</t>
  </si>
  <si>
    <t xml:space="preserve"> URABA</t>
  </si>
  <si>
    <t>GRUPO C. MAQUINARIA Y ACCESORIOS PARA CONSTRUCCION Y EDIFICACIONES</t>
  </si>
  <si>
    <t>GRUPO F. SERVICIOS DE EDIFICACION, CONSTRUCCION DE INSTALACIONES Y MANTENIMIENTO</t>
  </si>
  <si>
    <t>GRUPO G. TERRENOS, EDIFICIOS, ESTRUCTURAS Y VIAS</t>
  </si>
  <si>
    <t>Número de contratos</t>
  </si>
  <si>
    <t>Valor contratos</t>
  </si>
  <si>
    <t>GRUPO D. COMPONENTES, ACCESORIOS Y SUMINISTROS DE SISTEMAS ELECTRONICOS E ILUMINACION</t>
  </si>
  <si>
    <t>GRUPO D. COMPONENTES Y SUMINISTROS PARA ESTRUCTURAS, EDIFICACIONES, CONSTRUCCION Y OBRAS CIVILES</t>
  </si>
  <si>
    <t>#</t>
  </si>
  <si>
    <t>* Contratos mayores a 100 millones de pesos</t>
  </si>
  <si>
    <t>CONTRATOS CELEBRADOS EN EL PERIODO EN ANTIOQUIA SIN URABA *</t>
  </si>
  <si>
    <t>CONTRATOS CELEBRADOS EN EL PERIODO EN ANTIOQUIA *</t>
  </si>
  <si>
    <t>CONTRATOS CELEBRADOS EN EL PERIODO EN URABA *</t>
  </si>
  <si>
    <t>* Todas las cuantías</t>
  </si>
  <si>
    <t>* Todas las cuantías en Urabá, y mayores a 100 millones en el resto de Antioquia</t>
  </si>
  <si>
    <t>TOTAL EN ANTIOQUIA SIN URABA</t>
  </si>
  <si>
    <t>TOTAL EN  URABA</t>
  </si>
  <si>
    <t>TOTAL EN ANTIOQUIA</t>
  </si>
  <si>
    <t>TOTALES</t>
  </si>
  <si>
    <t>INFORME DE LICITACIONES</t>
  </si>
  <si>
    <t>TOTAL EN URABA</t>
  </si>
  <si>
    <t>NÚMERO DE CONTRATOS</t>
  </si>
  <si>
    <t>VALOR CONTRATOS</t>
  </si>
  <si>
    <t>TOTAL DE CONTRATOS CELEBRADOS EN ANTIOQUIA</t>
  </si>
  <si>
    <t>NOTAS:</t>
  </si>
  <si>
    <t>Los contratos registrados para Urabá incluye todas las cuantías, para el resto de Antioquia incluye las cuantías superiores a los 100 millones de pesos.</t>
  </si>
  <si>
    <t>GRUPO D. COMPONENTES Y SUMINISTROS PARA ESTRUCTURAS, EDIFICACION, CONSTRUCCION Y OBRAS CIVILES</t>
  </si>
  <si>
    <t>GRUPO C. MAQUINARIA Y ASESORIOS PARA CONSTRUCCION Y EDIFICACION</t>
  </si>
  <si>
    <t>FECHA REPORTE:</t>
  </si>
  <si>
    <t>GRUPO D. COMPONENTES, ACCESORIOS Y SUMINISTROS DE SISTEMAS ELECTRICOS E ILUMINACION</t>
  </si>
  <si>
    <t>Celebrado</t>
  </si>
  <si>
    <t>Fecha de Celebración del Primer Contrato</t>
  </si>
  <si>
    <t>CONTRATOS CELEBRADOS EN EL PERIODO
1/1/2025 a 15/1/2025</t>
  </si>
  <si>
    <t>ENERO 2024</t>
  </si>
  <si>
    <t>TOTAL CONTRATOS DESDE 1/01/2025</t>
  </si>
  <si>
    <t>TOTAL DESDE
 ENERO 2025</t>
  </si>
  <si>
    <t>CONTRATOS CELEBRADOS EN EL PERIODO
16/1/2025 a 31/1/2025</t>
  </si>
  <si>
    <t>Régimen Especial</t>
  </si>
  <si>
    <t>Licitación obra pública</t>
  </si>
  <si>
    <t>Borrador</t>
  </si>
  <si>
    <t>ANTIOQUIA - ALCALDÍA MUNICIPIO DE CAÑASGORDAS</t>
  </si>
  <si>
    <t>Fecha de apertura</t>
  </si>
  <si>
    <r>
      <t>Antioquia</t>
    </r>
    <r>
      <rPr>
        <sz val="11"/>
        <rFont val="Calibri"/>
        <family val="2"/>
        <scheme val="minor"/>
      </rPr>
      <t> : Cañasgordas</t>
    </r>
  </si>
  <si>
    <t>MUNICIPIO DE CAÑASGORDAS</t>
  </si>
  <si>
    <t>ANTIOQUIA - ALCALDÍA MUNICIPIO DE NECHÍ</t>
  </si>
  <si>
    <t>Selección Abreviada de Menor Cuantía (Ley 1150 de 2007)</t>
  </si>
  <si>
    <t>Convocado</t>
  </si>
  <si>
    <t>ANTIOQUIA - ALCALDÍA MUNICIPIO DE LIBORINA</t>
  </si>
  <si>
    <r>
      <t>Antioquia</t>
    </r>
    <r>
      <rPr>
        <sz val="11"/>
        <rFont val="Calibri"/>
        <family val="2"/>
        <scheme val="minor"/>
      </rPr>
      <t> : Nechí</t>
    </r>
  </si>
  <si>
    <r>
      <t>Antioquia</t>
    </r>
    <r>
      <rPr>
        <sz val="11"/>
        <rFont val="Calibri"/>
        <family val="2"/>
        <scheme val="minor"/>
      </rPr>
      <t> : Liborina</t>
    </r>
  </si>
  <si>
    <t>MUNICIPIO DE NECHÍ</t>
  </si>
  <si>
    <t>MUNICIPIO DE LIBORINA</t>
  </si>
  <si>
    <t>CONTRATOS CELEBRADOS EN EL PERIODO
1/2/2025 a 15/2/2025</t>
  </si>
  <si>
    <t>16/FEBRERO/2025 A 28/FEBRERO/2025</t>
  </si>
  <si>
    <t>FEBRERO 2024</t>
  </si>
  <si>
    <t>CONTRATOS CELEBRADOS EN EL PERIODO
16/2/2025 a 28/2/2025</t>
  </si>
  <si>
    <t>1 DE MARZO 2025</t>
  </si>
  <si>
    <t>LP-002-2025</t>
  </si>
  <si>
    <t>CONSTRUCCIÓN DE UNIDADES SANITARIAS RURALES EN EL MUNICIPIO DE CAÑASGORDAS, DEPARTAMENTO DE ANTIOQUIA EN EL MARCO DEL CONVENIO DE USO DE RECURSOS 519 DE 2025 SUSCRITO ENTRE EL MINISTERIO DE VIVIENDA, CIUDAD Y TERRITORIO Y EL MUNICIPIO DE CAÑASGORDAS-ANTIOQUIA</t>
  </si>
  <si>
    <t>CSA-005-2025</t>
  </si>
  <si>
    <t>CONSTRUCCIÓN DE LA SEGUNDA ETAPA DEL SENDERO ECOLOGICO Y TURISTICO CERRO LA CRUZ EN EL MUNICIPIO DE LIBORINA ANTIOQUIA</t>
  </si>
  <si>
    <t>CSA-004-2023</t>
  </si>
  <si>
    <t>MEJORAMIENTO DE LA INFRAESTRUCTURA EDUCATIVA DEL MUNICIPIO DE LIBORINA ENMARCADOS EN EL CONVENIO CON LA SECRETARIA DE EDUCACIÓN DE LA GOBERNACIÓN DE ANTIOQUIA NÚMERO 4600017787 DE 2024</t>
  </si>
  <si>
    <t>“MEJORAMIENTO DE LA VÍA TERCIARIA QUE COMUNICA LA CABECERA MUNICIPAL DE NECHÍ CON LA VEREDA PARCELAS DE LONDRES, DEPARTAMENTO DE ANTIOQUIA”</t>
  </si>
  <si>
    <t>CI-SP-002-2025</t>
  </si>
  <si>
    <t>Contratación Directa (Ley 1150 de 2007)</t>
  </si>
  <si>
    <t>ANTIOQUIA - ALCALDÍA MUNICIPIO DE YOLOMBÓ</t>
  </si>
  <si>
    <t>CONVENIO INTERADMINISTRATIVO PARA AUNAR ESFUERZOS TÉCNICOS, ADMINISTRATIVOS, LOGÍSTICOS Y FINANCIEROS ENTRE LA PROVINCIA ADMINISTRATIVA Y DE PLANIFICACIÓN -PAP- MINERO AGROECOLÓGICA Y EL MUNICIPIO DE YOLOMBÓ, PARA EL MEJORAMIENTO Y ADECUACIÓN DE LA INFRAESTRUCTURA DEL ASILO "HOGAR SANTA ANA" DEL MUNICIPIO DE YOLOMBÓ</t>
  </si>
  <si>
    <t>CI-SP-003-2025</t>
  </si>
  <si>
    <t>CONVENIO INTERADMINISTRATIVO PARA AUNAR ESFUERZOS ADMINISTRATIVOS, TÉCNICOS, AMBIENTALES Y FINANCIEROS, ENTRE EL MUNICIPIO DE YOLOMBÓ Y LA PROVINCIA ADMINISTRATIVA Y DE PLANIFICACIÓN – PAP - “MINERO AGROECOLÓGICA” PARA LLEVAR A CABO LA ADECUACIÓN Y MANTENIMIENTO DE LA CANCHA DE FÚTBOL EN LA UNIDAD DEPORTIVA IVÁN VALLEJO DUQUE, ZONA URBANA DEL MUNICIPIO DE YOLOMBÓ ANTIOQUIA EN EL MARCO DEL CONVENIO 749 DE 2024 CELEBRADO ENTRE EL INSTITUTO DEPARTAMENTAL DE DEPORTES DE ANTIOQUIA - INDEPORTES ANTIOQUIA-SUBGERENCIA DE ESCENARIOS DEPORTIVOS Y EQUIPAMIENTOS Y EL MUNICIPIO DE YOLOMBÓ</t>
  </si>
  <si>
    <t>CONTRATO INTERADMINISTRATIVO 03 DE 2025</t>
  </si>
  <si>
    <t>ANTIOQUIA - ALCALDÍA MUNICIPIO DE CONCORDIA</t>
  </si>
  <si>
    <t>“CONTRATO INTERADMINISTRATIVO DE ADMINISTRACIÓN DELEGADA DE RECURSOS PARA REALIZAR EL MANTENIMIENTO DE LA INFRAESTRUCTURA FÍSICA DEL COLISEO MUNICIPAL CARLOS ALBERTO “EL POLLO GALEANO”, UBICADO EN EL MUNICIPIO DE CONCORDIA, ANTIOQUIA EN EL MARCO DEL CONVENIO INTERADMINISTRATIVO No. 764 DE 2024.</t>
  </si>
  <si>
    <r>
      <t>Antioquia</t>
    </r>
    <r>
      <rPr>
        <sz val="11"/>
        <rFont val="Calibri"/>
        <family val="2"/>
        <scheme val="minor"/>
      </rPr>
      <t> : Yolombo</t>
    </r>
  </si>
  <si>
    <r>
      <t>Antioquia</t>
    </r>
    <r>
      <rPr>
        <sz val="11"/>
        <rFont val="Calibri"/>
        <family val="2"/>
        <scheme val="minor"/>
      </rPr>
      <t> : Concordia</t>
    </r>
  </si>
  <si>
    <t>planeacion@canasgordas-antioquia.gov.co</t>
  </si>
  <si>
    <t>contratacion@liborina-antioquia.gov.co</t>
  </si>
  <si>
    <t>contactoccc@nechi-antioquia.gov.co</t>
  </si>
  <si>
    <t xml:space="preserve">	contratacion@yolombo-antioquia.gov.co</t>
  </si>
  <si>
    <t>PROVINCIA ADMINISTRATIVA Y DE PLANIFICACIÓN -PAP- MINERO AGROECOLÓGICA</t>
  </si>
  <si>
    <t>DIEGO ALEXÁNDER TIBAQUIRA CASTRILLÓN</t>
  </si>
  <si>
    <t>contratacion@yolombo-antioquia.gov.co</t>
  </si>
  <si>
    <t xml:space="preserve">	juridica@concordia-antioquia.gov.co</t>
  </si>
  <si>
    <t>EMPRESA DE DESARROLLO URBANO Y RURAL- EDUR</t>
  </si>
  <si>
    <t>JOHN JAIRO VASQUEZ VELEZ</t>
  </si>
  <si>
    <t>MUNICIPIO DE YOLOMBÓ</t>
  </si>
  <si>
    <t>MUNICIPIO DE CONCORDIA</t>
  </si>
  <si>
    <t>PB-25-002</t>
  </si>
  <si>
    <t>ANTIOQUIA - CÁMARA DE COMERCIO DE URABÁ - APARTADÓ</t>
  </si>
  <si>
    <t>mantener el normal servicio de operación y ajuste de Dos (2) equipos (ascensores) modelos: 4531-1 y 2, TL12VVF, realizando mantenimiento preventivo de acuerdo con una rutina preestablecida según las especificaciones técnicas de los equipos y las recomendaciones de los fabricantes, incluyendo entre otros, la revisión de todos los dispositivos de seguridad y reguladores de velocidad (paracaídas) y el equilibrio de la tensión de los cables de tracción. El contratista suministrará adicionalmente el material requerido para el engrase, lubricación y aseo de los equipos</t>
  </si>
  <si>
    <t>Fecha de Carga en el Sistema</t>
  </si>
  <si>
    <t>SIF-MC-008-2025</t>
  </si>
  <si>
    <t>Contratación Mínima Cuantía</t>
  </si>
  <si>
    <t>ANTIOQUIA - ALCALDÍA MUNICIPIO DE VIGÍA DEL FUERTE</t>
  </si>
  <si>
    <t>MEJORAMIENTO DE LAS CONDICIONES DE NAVEGABILIDAD CONSISTENTE EN EL MANTENIMIENTO, DESTRONQUE, ROCERÍA, LIMPIEZA Y REMOCIÓN DE RESIDUOS DE LA QUEBRADA LOS ÁNGELES, MUNICIPIO DE VIGÍA DEL FUERTE, DEPARTAMENTO DE ANTIOQUIA.</t>
  </si>
  <si>
    <t>SIF-MC-009-2025</t>
  </si>
  <si>
    <t>MEJORAMIENTO DE LAS CONDICIONES DE NAVEGABILIDAD CONSISTENTE EN EL MANTENIMIENTO, DESTRONQUE, ROCERÍA, LIMPIEZA Y REMOCIÓN DE RESIDUOS DE LA QUEBRADA ÑAGARADO, MUNICIPIO DE VIGÍA DEL FUERTE, DEPARTAMENTO DE ANTIOQUIA.</t>
  </si>
  <si>
    <t>SFI-MC-012-2025</t>
  </si>
  <si>
    <t>MEJORAMIENTO DE LA RED VIAL MEDIANTE LA CONSTRUCCION DE ANDEN PEATONAL EN CONCRETO REFORZADO, EN EL CORREGIMIENTO DE LA LOMA MURRI, MUNICIPIO DE VIGIA DEL FUERTE, DEPARTAMENTO DE ANTIOQUIA.</t>
  </si>
  <si>
    <t>MVF-SPIF-SAMC-001-2025</t>
  </si>
  <si>
    <t>SUMINISTRO DE LA MANO DE OBRA E INGENIERÍA Y MATERIAL ESPECIFICO PARA LA CONSTRUCCION DE 120 METROS LINEALES DE PUENTES PALAFITICOS EN EL CORREGIMIENTO BUCHADO EN EL MUNICIPIO DE VIGIA DEL FUERTE, DEPARTAMENTO DE ANTIOQUIA.</t>
  </si>
  <si>
    <t>IP-ASMSC-001-2025</t>
  </si>
  <si>
    <t>CÓRDOBA - ASOCIACION DE MUNICIPIOS SOSTENIBLES DE COLOMBIA - MONTERIA</t>
  </si>
  <si>
    <t>CONSTRUCCION DE PAVIMENTO EN CONCRETO RÍGIDO EN EL BARRIO LAS DELICIAS, ZONA URBANA DEL MUNICIPIO DE ARBOLETES.</t>
  </si>
  <si>
    <r>
      <t>Antioquia</t>
    </r>
    <r>
      <rPr>
        <sz val="11"/>
        <rFont val="Calibri"/>
        <family val="2"/>
        <scheme val="minor"/>
      </rPr>
      <t> : Apartadó</t>
    </r>
  </si>
  <si>
    <r>
      <t>Antioquia</t>
    </r>
    <r>
      <rPr>
        <sz val="11"/>
        <rFont val="Calibri"/>
        <family val="2"/>
        <scheme val="minor"/>
      </rPr>
      <t> : Vigía del Fuerte</t>
    </r>
  </si>
  <si>
    <r>
      <t>Antioquia</t>
    </r>
    <r>
      <rPr>
        <sz val="11"/>
        <rFont val="Calibri"/>
        <family val="2"/>
        <scheme val="minor"/>
      </rPr>
      <t> : Arboletes</t>
    </r>
  </si>
  <si>
    <t xml:space="preserve">	adelaida.ortega@ccuraba.org.co</t>
  </si>
  <si>
    <t xml:space="preserve">	planeacion@vigiadelfuerte-antioquia.gov.co</t>
  </si>
  <si>
    <t>LEDYS BIVIANA RIVAS ROVIRA</t>
  </si>
  <si>
    <t>LEDYS BIVIANA RIVAS ROVIRA
CC 1027944165</t>
  </si>
  <si>
    <t>LEDYS BIVIANA RIVAS ROVIRA
CC 1027944166</t>
  </si>
  <si>
    <t xml:space="preserve">	dmarcelazandoval@gmail.com</t>
  </si>
  <si>
    <t>CÁMARA DE COMERCIO DE URABÁ</t>
  </si>
  <si>
    <t>MUNICIPIO DE VIGÍA DEL FUERTE</t>
  </si>
  <si>
    <t>ASOCIACION DE MUNICIPIOS SOSTENIBLES DE COLOMBIA</t>
  </si>
  <si>
    <t>CIA-003-2025</t>
  </si>
  <si>
    <t>ANTIOQUIA - ALCALDÍA MUNICIPIO DE CAICEDO</t>
  </si>
  <si>
    <t>EJECUCIÓN DEL PROYECTO DERIVADO DEL CONVENIO INTERADMINISTRATIVO 040-COV2412-140 PARA DESARROLLAR ACCIONES QUE CONTRIBUYAN A LA DESCONTAMINACIÓN DEL RECURSO HÍDRICO A TRAVÉS DE LA ELABORACIÓN E INSTALACIÓN DE POZOS SÉPTICOS EN EL TERROTORIO</t>
  </si>
  <si>
    <t>CI-AD-02-2025</t>
  </si>
  <si>
    <t>ANTIOQUIA - ALCALDÍA MUNICIPIO DE MONTEBELLO</t>
  </si>
  <si>
    <t>CONTRATO INTERADMINISTRATIVO DE MANDATO SIN PRESTACIÓN POR ADMINISTRACIÓN DELEGADA DE RECURSOS PARA LA ADECUACIÓN DE OBRAS MENORES DE LA INFRAESTRUCTURA DE LOS PUESTOS DE SALUD DEL CORREGIMIENTO DE SABALETAS Y DE LA VEREDA EL GAVILÁN DEL MUNICIPIO DE MONTEBELLO ANTIOQUIA</t>
  </si>
  <si>
    <r>
      <t>Antioquia</t>
    </r>
    <r>
      <rPr>
        <sz val="11"/>
        <rFont val="Calibri"/>
        <family val="2"/>
        <scheme val="minor"/>
      </rPr>
      <t> : Caicedo</t>
    </r>
  </si>
  <si>
    <r>
      <t>Antioquia</t>
    </r>
    <r>
      <rPr>
        <sz val="11"/>
        <rFont val="Calibri"/>
        <family val="2"/>
        <scheme val="minor"/>
      </rPr>
      <t> : Montebello</t>
    </r>
  </si>
  <si>
    <t xml:space="preserve">	CONTRATACION@CAICEDO-ANTIOQUIA.GOV.CO</t>
  </si>
  <si>
    <t>EICE - EMPRESA DE DESARROLLO URBANO RURAL Y HABITAT DE DABEIBA EDURHA DABEIBA</t>
  </si>
  <si>
    <t>JOSE LEANDRO PESTANA CHAVERRA</t>
  </si>
  <si>
    <t>planeacion@montebello-antioquia.gov.co</t>
  </si>
  <si>
    <t>EMPRESA DE DESARROLLO URBANO DE ANDES - EDUAN</t>
  </si>
  <si>
    <t>ESTEBAN ESPINAL CHAVARRIA</t>
  </si>
  <si>
    <t>MUNICIPIO DE CAICEDO</t>
  </si>
  <si>
    <t>MUNICIPIO DE MONTEBELLO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</si>
</sst>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164" formatCode="_-* #,##0\ &quot;€&quot;_-;\-* #,##0\ &quot;€&quot;_-;_-* &quot;-&quot;\ &quot;€&quot;_-;_-@_-"/>
    <numFmt numFmtId="165" formatCode="_(* #,##0.00_);_(* \(#,##0.00\);_(* &quot;-&quot;??_);_(@_)"/>
    <numFmt numFmtId="166" formatCode="_-&quot;€&quot;\ * #,##0_-;\-&quot;€&quot;\ * #,##0_-;_-&quot;€&quot;\ * &quot;-&quot;??_-;_-@_-"/>
    <numFmt numFmtId="167" formatCode="#,##0_ ;\-#,##0\ "/>
    <numFmt numFmtId="168" formatCode="_-[$$-240A]\ * #,##0.00_-;\-[$$-240A]\ * #,##0.00_-;_-[$$-240A]\ * &quot;-&quot;??_-;_-@_-"/>
    <numFmt numFmtId="169" formatCode="_-[$$-240A]\ * #,##0_-;\-[$$-240A]\ * #,##0_-;_-[$$-240A]\ * &quot;-&quot;??_-;_-@_-"/>
  </numFmts>
  <fonts count="25"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sz val="20"/>
      <color theme="1"/>
      <name val="Calibri"/>
      <family val="2"/>
      <scheme val="minor"/>
    </font>
    <font>
      <b/>
      <sz val="20"/>
      <color rgb="FFC00000"/>
      <name val="Calibri"/>
      <family val="2"/>
      <scheme val="minor"/>
    </font>
    <font>
      <sz val="11"/>
      <color theme="1"/>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b/>
      <sz val="26"/>
      <color theme="1"/>
      <name val="Calibri"/>
      <family val="2"/>
      <scheme val="minor"/>
    </font>
    <font>
      <b/>
      <sz val="14"/>
      <color theme="1"/>
      <name val="Calibri"/>
      <family val="2"/>
      <scheme val="minor"/>
    </font>
    <font>
      <sz val="14"/>
      <color theme="1"/>
      <name val="Calibri"/>
      <family val="2"/>
      <scheme val="minor"/>
    </font>
    <font>
      <b/>
      <sz val="22"/>
      <color rgb="FFC00000"/>
      <name val="Calibri"/>
      <family val="2"/>
      <scheme val="minor"/>
    </font>
    <font>
      <b/>
      <sz val="11"/>
      <name val="Calibri"/>
      <family val="2"/>
      <scheme val="minor"/>
    </font>
    <font>
      <sz val="8"/>
      <name val="Calibri"/>
      <family val="2"/>
      <scheme val="minor"/>
    </font>
    <font>
      <sz val="11"/>
      <name val="Calibri"/>
      <family val="2"/>
      <scheme val="minor"/>
    </font>
    <font>
      <sz val="12"/>
      <name val="Calibri"/>
      <family val="2"/>
      <scheme val="minor"/>
    </font>
    <font>
      <b/>
      <sz val="12"/>
      <name val="Calibri"/>
      <family val="2"/>
      <scheme val="minor"/>
    </font>
    <font>
      <sz val="6"/>
      <color rgb="FF3D3D3D"/>
      <name val="Arial"/>
      <family val="2"/>
    </font>
    <font>
      <b/>
      <sz val="6"/>
      <color rgb="FF3D3D3D"/>
      <name val="Arial"/>
      <family val="2"/>
    </font>
    <font>
      <sz val="11"/>
      <color rgb="FF3D3D3D"/>
      <name val="Arial"/>
      <family val="2"/>
    </font>
    <font>
      <sz val="7"/>
      <color rgb="FF3D3D3D"/>
      <name val="Arial"/>
      <family val="2"/>
    </font>
    <font>
      <b/>
      <sz val="7"/>
      <color rgb="FF3D3D3D"/>
      <name val="Arial"/>
      <family val="2"/>
    </font>
    <font>
      <b/>
      <sz val="16"/>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cellStyleXfs>
  <cellXfs count="173">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left" vertical="center"/>
    </xf>
    <xf numFmtId="0" fontId="5" fillId="0" borderId="0" xfId="0" applyFont="1" applyAlignment="1">
      <alignment horizontal="left"/>
    </xf>
    <xf numFmtId="0" fontId="8" fillId="0" borderId="0" xfId="0" applyFont="1" applyAlignment="1">
      <alignment horizontal="left" vertical="center"/>
    </xf>
    <xf numFmtId="0" fontId="2" fillId="2" borderId="1" xfId="0" applyFont="1" applyFill="1" applyBorder="1" applyAlignment="1">
      <alignment horizontal="left" vertical="center"/>
    </xf>
    <xf numFmtId="0" fontId="5" fillId="0" borderId="0" xfId="0" applyFont="1" applyAlignment="1">
      <alignment horizontal="center"/>
    </xf>
    <xf numFmtId="0" fontId="13" fillId="0" borderId="0" xfId="0" applyFont="1" applyAlignment="1">
      <alignment horizontal="right"/>
    </xf>
    <xf numFmtId="0" fontId="12" fillId="0" borderId="0" xfId="0" applyFont="1"/>
    <xf numFmtId="0" fontId="11"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xf>
    <xf numFmtId="1" fontId="12" fillId="0" borderId="1" xfId="2" applyNumberFormat="1" applyFont="1" applyBorder="1" applyAlignment="1">
      <alignment horizontal="center" vertical="center"/>
    </xf>
    <xf numFmtId="1" fontId="11" fillId="2" borderId="1" xfId="2" applyNumberFormat="1" applyFont="1" applyFill="1" applyBorder="1" applyAlignment="1">
      <alignment horizontal="center" vertical="center"/>
    </xf>
    <xf numFmtId="1" fontId="12" fillId="2" borderId="1" xfId="2" applyNumberFormat="1" applyFont="1" applyFill="1" applyBorder="1" applyAlignment="1">
      <alignment horizontal="center" vertical="center"/>
    </xf>
    <xf numFmtId="0" fontId="1" fillId="0" borderId="0" xfId="0" applyFont="1" applyAlignment="1">
      <alignment horizontal="center" vertical="center"/>
    </xf>
    <xf numFmtId="1" fontId="12" fillId="0" borderId="0" xfId="2" applyNumberFormat="1" applyFont="1" applyAlignment="1">
      <alignment horizontal="center" vertical="center"/>
    </xf>
    <xf numFmtId="164" fontId="12" fillId="0" borderId="0" xfId="2" applyFont="1" applyAlignment="1">
      <alignment horizontal="center" vertical="center"/>
    </xf>
    <xf numFmtId="0" fontId="12" fillId="0" borderId="0" xfId="2" applyNumberFormat="1" applyFont="1" applyAlignment="1">
      <alignment horizontal="center" vertical="center"/>
    </xf>
    <xf numFmtId="166" fontId="12" fillId="0" borderId="0" xfId="2" applyNumberFormat="1" applyFont="1" applyAlignment="1">
      <alignment horizontal="center" vertical="center"/>
    </xf>
    <xf numFmtId="167" fontId="12" fillId="0" borderId="0" xfId="2" applyNumberFormat="1"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166" fontId="8" fillId="0" borderId="0" xfId="2" applyNumberFormat="1" applyFont="1" applyAlignment="1">
      <alignment horizontal="center" vertical="center"/>
    </xf>
    <xf numFmtId="1" fontId="11" fillId="2" borderId="0" xfId="2" applyNumberFormat="1" applyFont="1" applyFill="1" applyAlignment="1">
      <alignment horizontal="center" vertical="center"/>
    </xf>
    <xf numFmtId="164" fontId="11" fillId="2" borderId="0" xfId="2" applyFont="1" applyFill="1" applyAlignment="1">
      <alignment horizontal="center" vertical="center"/>
    </xf>
    <xf numFmtId="0" fontId="11" fillId="2" borderId="0" xfId="2" applyNumberFormat="1" applyFont="1" applyFill="1" applyAlignment="1">
      <alignment horizontal="center" vertical="center"/>
    </xf>
    <xf numFmtId="166" fontId="11" fillId="2" borderId="0" xfId="2" applyNumberFormat="1" applyFont="1" applyFill="1" applyAlignment="1">
      <alignment horizontal="center" vertical="center"/>
    </xf>
    <xf numFmtId="167" fontId="11" fillId="2" borderId="0" xfId="2" applyNumberFormat="1" applyFont="1" applyFill="1" applyAlignment="1">
      <alignment horizontal="center"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166" fontId="9" fillId="2" borderId="0" xfId="2" applyNumberFormat="1" applyFont="1" applyFill="1" applyAlignment="1">
      <alignment horizontal="center" vertical="center"/>
    </xf>
    <xf numFmtId="164" fontId="12" fillId="0" borderId="0" xfId="2" applyFont="1" applyAlignment="1">
      <alignment vertical="center"/>
    </xf>
    <xf numFmtId="1" fontId="12" fillId="2" borderId="0" xfId="2" applyNumberFormat="1" applyFont="1" applyFill="1" applyAlignment="1">
      <alignment horizontal="center" vertical="center"/>
    </xf>
    <xf numFmtId="164" fontId="12" fillId="2" borderId="0" xfId="2" applyFont="1" applyFill="1" applyAlignment="1">
      <alignment horizontal="center" vertical="center"/>
    </xf>
    <xf numFmtId="166" fontId="12" fillId="2" borderId="0" xfId="2" applyNumberFormat="1" applyFont="1" applyFill="1" applyAlignment="1">
      <alignment horizontal="center" vertical="center"/>
    </xf>
    <xf numFmtId="167" fontId="12" fillId="2" borderId="0" xfId="2" applyNumberFormat="1" applyFont="1" applyFill="1" applyAlignment="1">
      <alignment horizontal="center"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166" fontId="8" fillId="2" borderId="0" xfId="2" applyNumberFormat="1" applyFont="1" applyFill="1" applyAlignment="1">
      <alignment horizontal="center" vertical="center"/>
    </xf>
    <xf numFmtId="0" fontId="3" fillId="0" borderId="0" xfId="1" applyBorder="1" applyAlignment="1">
      <alignment horizontal="center" vertical="center" wrapText="1"/>
    </xf>
    <xf numFmtId="0" fontId="0" fillId="0" borderId="0" xfId="0" applyAlignment="1">
      <alignment horizontal="center" vertical="center" wrapText="1"/>
    </xf>
    <xf numFmtId="0" fontId="16" fillId="0" borderId="0" xfId="0" applyFont="1"/>
    <xf numFmtId="0" fontId="14" fillId="0" borderId="1" xfId="0" applyFont="1" applyBorder="1" applyAlignment="1">
      <alignment horizontal="center" vertical="center" wrapText="1"/>
    </xf>
    <xf numFmtId="0" fontId="2" fillId="0" borderId="0" xfId="0" applyFont="1"/>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1" applyFont="1" applyBorder="1" applyAlignment="1">
      <alignment horizontal="center" vertical="center" wrapText="1"/>
    </xf>
    <xf numFmtId="0" fontId="3" fillId="4" borderId="0" xfId="1" applyFill="1" applyBorder="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14" fontId="17" fillId="4" borderId="0" xfId="0" applyNumberFormat="1" applyFont="1" applyFill="1" applyAlignment="1">
      <alignment horizontal="center" vertical="center" wrapText="1"/>
    </xf>
    <xf numFmtId="0" fontId="1" fillId="0" borderId="1" xfId="0" applyFont="1" applyBorder="1" applyAlignment="1">
      <alignment horizontal="center" vertical="center" wrapText="1"/>
    </xf>
    <xf numFmtId="0" fontId="3" fillId="0" borderId="0" xfId="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14" fontId="19" fillId="0" borderId="0" xfId="0" applyNumberFormat="1" applyFont="1" applyAlignment="1">
      <alignment horizontal="center" vertical="center" wrapText="1"/>
    </xf>
    <xf numFmtId="14" fontId="0" fillId="0" borderId="0" xfId="0" applyNumberFormat="1" applyAlignment="1">
      <alignment horizontal="center" vertical="center" wrapText="1"/>
    </xf>
    <xf numFmtId="14" fontId="16" fillId="0" borderId="1" xfId="0" applyNumberFormat="1"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14" fontId="22" fillId="0" borderId="0" xfId="0" applyNumberFormat="1" applyFont="1" applyAlignment="1">
      <alignment horizontal="center" vertical="center" wrapText="1"/>
    </xf>
    <xf numFmtId="168" fontId="0" fillId="0" borderId="0" xfId="0" applyNumberFormat="1"/>
    <xf numFmtId="168" fontId="17" fillId="4" borderId="0" xfId="0" applyNumberFormat="1" applyFont="1" applyFill="1" applyAlignment="1">
      <alignment horizontal="center" vertical="center" wrapText="1"/>
    </xf>
    <xf numFmtId="168" fontId="16" fillId="0" borderId="0" xfId="0" applyNumberFormat="1" applyFont="1"/>
    <xf numFmtId="168" fontId="0" fillId="0" borderId="0" xfId="4" applyNumberFormat="1" applyFont="1"/>
    <xf numFmtId="168" fontId="19" fillId="0" borderId="0" xfId="4" applyNumberFormat="1" applyFont="1" applyFill="1" applyBorder="1" applyAlignment="1">
      <alignment horizontal="center" vertical="center" wrapText="1"/>
    </xf>
    <xf numFmtId="168" fontId="0" fillId="0" borderId="0" xfId="4" applyNumberFormat="1" applyFont="1" applyFill="1" applyBorder="1" applyAlignment="1">
      <alignment horizontal="center" vertical="center" wrapText="1"/>
    </xf>
    <xf numFmtId="168" fontId="22" fillId="0" borderId="0" xfId="4" applyNumberFormat="1" applyFont="1" applyFill="1" applyBorder="1" applyAlignment="1">
      <alignment horizontal="center" vertical="center" wrapText="1"/>
    </xf>
    <xf numFmtId="168" fontId="2" fillId="0" borderId="0" xfId="4" applyNumberFormat="1" applyFont="1" applyAlignment="1">
      <alignment vertical="center"/>
    </xf>
    <xf numFmtId="169" fontId="0" fillId="0" borderId="0" xfId="0" applyNumberFormat="1"/>
    <xf numFmtId="169"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xf>
    <xf numFmtId="169" fontId="12" fillId="0" borderId="1" xfId="2" applyNumberFormat="1" applyFont="1" applyBorder="1" applyAlignment="1">
      <alignment horizontal="center" vertical="center"/>
    </xf>
    <xf numFmtId="169" fontId="11" fillId="2" borderId="1" xfId="2" applyNumberFormat="1" applyFont="1" applyFill="1" applyBorder="1" applyAlignment="1">
      <alignment horizontal="center" vertical="center"/>
    </xf>
    <xf numFmtId="169" fontId="12" fillId="2" borderId="1" xfId="2" applyNumberFormat="1" applyFont="1" applyFill="1" applyBorder="1" applyAlignment="1">
      <alignment horizontal="center" vertical="center"/>
    </xf>
    <xf numFmtId="169" fontId="0" fillId="0" borderId="0" xfId="0" applyNumberFormat="1" applyAlignment="1">
      <alignment horizontal="center" vertical="center"/>
    </xf>
    <xf numFmtId="169" fontId="12" fillId="3" borderId="1" xfId="2" applyNumberFormat="1" applyFont="1" applyFill="1" applyBorder="1" applyAlignment="1">
      <alignment horizontal="center" vertical="center"/>
    </xf>
    <xf numFmtId="169" fontId="11" fillId="0" borderId="8" xfId="0" applyNumberFormat="1" applyFont="1" applyBorder="1" applyAlignment="1">
      <alignment horizontal="center" vertical="center"/>
    </xf>
    <xf numFmtId="1" fontId="0" fillId="0" borderId="0" xfId="0" applyNumberFormat="1"/>
    <xf numFmtId="1" fontId="1"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xf>
    <xf numFmtId="1" fontId="11" fillId="2" borderId="1"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xf>
    <xf numFmtId="1" fontId="13" fillId="0" borderId="0" xfId="0" applyNumberFormat="1" applyFont="1" applyAlignment="1">
      <alignment horizontal="left"/>
    </xf>
    <xf numFmtId="1" fontId="0" fillId="0" borderId="0" xfId="0" applyNumberFormat="1" applyAlignment="1">
      <alignment horizontal="center" vertical="center"/>
    </xf>
    <xf numFmtId="1" fontId="2" fillId="3" borderId="0" xfId="0" applyNumberFormat="1" applyFont="1" applyFill="1" applyAlignment="1">
      <alignment horizontal="right" vertical="center"/>
    </xf>
    <xf numFmtId="1" fontId="12" fillId="3" borderId="1" xfId="3"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8"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4" fillId="4" borderId="1"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center"/>
    </xf>
    <xf numFmtId="0" fontId="14" fillId="0" borderId="0" xfId="0" applyFont="1" applyAlignment="1">
      <alignment horizontal="center" vertical="center"/>
    </xf>
    <xf numFmtId="0" fontId="16" fillId="4" borderId="0" xfId="0" applyFont="1" applyFill="1" applyAlignment="1">
      <alignment horizontal="center" vertical="center" wrapText="1"/>
    </xf>
    <xf numFmtId="0" fontId="14" fillId="4" borderId="0" xfId="0" applyFont="1" applyFill="1" applyAlignment="1">
      <alignment horizontal="center" vertical="center" wrapText="1"/>
    </xf>
    <xf numFmtId="8" fontId="16" fillId="4" borderId="0" xfId="0" applyNumberFormat="1" applyFont="1" applyFill="1" applyAlignment="1">
      <alignment horizontal="center" vertical="center" wrapText="1"/>
    </xf>
    <xf numFmtId="14" fontId="16" fillId="4" borderId="0" xfId="0" applyNumberFormat="1" applyFont="1" applyFill="1" applyAlignment="1">
      <alignment horizontal="center" vertical="center" wrapText="1"/>
    </xf>
    <xf numFmtId="14" fontId="16" fillId="4" borderId="1" xfId="0" applyNumberFormat="1" applyFont="1" applyFill="1" applyBorder="1" applyAlignment="1">
      <alignment horizontal="center" vertical="center" wrapText="1"/>
    </xf>
    <xf numFmtId="0" fontId="19" fillId="4" borderId="0" xfId="0" applyFont="1" applyFill="1" applyAlignment="1">
      <alignment horizontal="center" vertical="center" wrapText="1"/>
    </xf>
    <xf numFmtId="0" fontId="20" fillId="4" borderId="0" xfId="0" applyFont="1" applyFill="1" applyAlignment="1">
      <alignment horizontal="center" vertical="center" wrapText="1"/>
    </xf>
    <xf numFmtId="168" fontId="21" fillId="4" borderId="0" xfId="0" applyNumberFormat="1" applyFont="1" applyFill="1" applyAlignment="1">
      <alignment horizontal="center" vertical="center" wrapText="1"/>
    </xf>
    <xf numFmtId="14" fontId="19" fillId="4" borderId="0" xfId="0" applyNumberFormat="1" applyFont="1" applyFill="1" applyAlignment="1">
      <alignment horizontal="center" vertical="center" wrapText="1"/>
    </xf>
    <xf numFmtId="0" fontId="16" fillId="0" borderId="0" xfId="0" applyFont="1" applyAlignment="1">
      <alignment horizontal="center"/>
    </xf>
    <xf numFmtId="168" fontId="16" fillId="0" borderId="0" xfId="0" applyNumberFormat="1" applyFont="1" applyAlignment="1">
      <alignment horizontal="center"/>
    </xf>
    <xf numFmtId="0" fontId="16" fillId="4" borderId="1" xfId="0" applyFont="1" applyFill="1" applyBorder="1" applyAlignment="1">
      <alignment horizontal="center" vertical="center" wrapText="1"/>
    </xf>
    <xf numFmtId="169"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0" fillId="3" borderId="0" xfId="0" applyFont="1" applyFill="1" applyAlignment="1">
      <alignment horizontal="center" vertical="center"/>
    </xf>
    <xf numFmtId="169" fontId="11" fillId="0" borderId="8" xfId="0" applyNumberFormat="1" applyFont="1" applyBorder="1" applyAlignment="1">
      <alignment horizontal="center" vertical="center"/>
    </xf>
    <xf numFmtId="0" fontId="3" fillId="4" borderId="1" xfId="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 xfId="0" applyFont="1" applyFill="1" applyBorder="1" applyAlignment="1">
      <alignment horizontal="center" vertical="center" wrapText="1"/>
    </xf>
    <xf numFmtId="8" fontId="16" fillId="4" borderId="1" xfId="0" applyNumberFormat="1" applyFont="1" applyFill="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1" xfId="1" applyFill="1" applyBorder="1" applyAlignment="1">
      <alignment horizontal="center" vertical="center" wrapText="1"/>
    </xf>
    <xf numFmtId="8" fontId="16"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4" fillId="0" borderId="0" xfId="0" applyFont="1" applyAlignment="1">
      <alignment horizontal="center" vertical="center"/>
    </xf>
    <xf numFmtId="0" fontId="2" fillId="0" borderId="0" xfId="0" applyFont="1" applyAlignment="1">
      <alignment horizontal="center" vertical="center"/>
    </xf>
    <xf numFmtId="168" fontId="1" fillId="0" borderId="2" xfId="0" applyNumberFormat="1" applyFont="1" applyBorder="1" applyAlignment="1">
      <alignment horizontal="center" vertical="center" wrapText="1"/>
    </xf>
    <xf numFmtId="168" fontId="1" fillId="0" borderId="4" xfId="0" applyNumberFormat="1" applyFont="1" applyBorder="1" applyAlignment="1">
      <alignment horizontal="center" vertical="center" wrapText="1"/>
    </xf>
    <xf numFmtId="0" fontId="4" fillId="0" borderId="0" xfId="0" applyFont="1" applyAlignment="1">
      <alignment horizontal="center" vertical="center"/>
    </xf>
    <xf numFmtId="168" fontId="14" fillId="0" borderId="2" xfId="0" applyNumberFormat="1" applyFont="1" applyBorder="1" applyAlignment="1">
      <alignment horizontal="center" vertical="center" wrapText="1"/>
    </xf>
    <xf numFmtId="168" fontId="14" fillId="0" borderId="4" xfId="0" applyNumberFormat="1" applyFont="1" applyBorder="1" applyAlignment="1">
      <alignment horizontal="center" vertical="center" wrapText="1"/>
    </xf>
    <xf numFmtId="0" fontId="4" fillId="0" borderId="0" xfId="0" applyFont="1" applyAlignment="1">
      <alignment horizont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 fillId="0" borderId="7" xfId="0" applyFont="1" applyBorder="1" applyAlignment="1">
      <alignment horizontal="center" vertical="center" wrapText="1"/>
    </xf>
    <xf numFmtId="168" fontId="1" fillId="0" borderId="2" xfId="4" applyNumberFormat="1" applyFont="1" applyBorder="1" applyAlignment="1">
      <alignment horizontal="center" vertical="center" wrapText="1"/>
    </xf>
    <xf numFmtId="168" fontId="1" fillId="0" borderId="4" xfId="4" applyNumberFormat="1" applyFont="1" applyBorder="1" applyAlignment="1">
      <alignment horizontal="center" vertical="center" wrapText="1"/>
    </xf>
    <xf numFmtId="0" fontId="0" fillId="0" borderId="4" xfId="0" applyBorder="1" applyAlignment="1">
      <alignment horizontal="center"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8" fontId="1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5" fontId="16" fillId="0" borderId="1" xfId="0" applyNumberFormat="1" applyFont="1" applyFill="1" applyBorder="1" applyAlignment="1">
      <alignment horizontal="center" vertical="center" wrapText="1"/>
    </xf>
  </cellXfs>
  <cellStyles count="5">
    <cellStyle name="Hipervínculo" xfId="1" builtinId="8"/>
    <cellStyle name="Millares" xfId="3" builtinId="3"/>
    <cellStyle name="Moneda" xfId="4"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sz="1600"/>
              <a:t>VR.</a:t>
            </a:r>
            <a:r>
              <a:rPr lang="en-US" sz="1600" baseline="0"/>
              <a:t> CONTRATOS CELEBRADOS </a:t>
            </a:r>
          </a:p>
          <a:p>
            <a:pPr>
              <a:defRPr sz="1600"/>
            </a:pPr>
            <a:r>
              <a:rPr lang="en-US" sz="1600"/>
              <a:t>TOTAL EN URABA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RESUMEN!$B$52</c:f>
              <c:strCache>
                <c:ptCount val="1"/>
                <c:pt idx="0">
                  <c:v>TOTAL EN URABA</c:v>
                </c:pt>
              </c:strCache>
            </c:strRef>
          </c:tx>
          <c:spPr>
            <a:solidFill>
              <a:schemeClr val="accent6"/>
            </a:solidFill>
            <a:ln>
              <a:noFill/>
            </a:ln>
            <a:effectLst/>
          </c:spPr>
          <c:invertIfNegative val="0"/>
          <c:dPt>
            <c:idx val="0"/>
            <c:invertIfNegative val="0"/>
            <c:bubble3D val="0"/>
            <c:extLst>
              <c:ext xmlns:c16="http://schemas.microsoft.com/office/drawing/2014/chart" uri="{C3380CC4-5D6E-409C-BE32-E72D297353CC}">
                <c16:uniqueId val="{00000001-A3D0-499F-8093-EE1074CEFCD2}"/>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RESUMEN!$C$50:$E$50</c:f>
              <c:strCache>
                <c:ptCount val="3"/>
                <c:pt idx="0">
                  <c:v> TOTAL DESDE
 ENERO 2025 </c:v>
                </c:pt>
                <c:pt idx="1">
                  <c:v>FEBRERO 2024</c:v>
                </c:pt>
                <c:pt idx="2">
                  <c:v>ENERO 2024</c:v>
                </c:pt>
              </c:strCache>
            </c:strRef>
          </c:cat>
          <c:val>
            <c:numRef>
              <c:f>RESUMEN!$C$52:$E$52</c:f>
              <c:numCache>
                <c:formatCode>_-[$$-240A]\ * #,##0_-;\-[$$-240A]\ * #,##0_-;_-[$$-240A]\ * "-"??_-;_-@_-</c:formatCode>
                <c:ptCount val="3"/>
                <c:pt idx="0">
                  <c:v>79.582106999999993</c:v>
                </c:pt>
                <c:pt idx="1">
                  <c:v>79.582106999999993</c:v>
                </c:pt>
                <c:pt idx="2">
                  <c:v>0</c:v>
                </c:pt>
              </c:numCache>
            </c:numRef>
          </c:val>
          <c:extLst>
            <c:ext xmlns:c16="http://schemas.microsoft.com/office/drawing/2014/chart" uri="{C3380CC4-5D6E-409C-BE32-E72D297353CC}">
              <c16:uniqueId val="{00000006-A3D0-499F-8093-EE1074CEFCD2}"/>
            </c:ext>
          </c:extLst>
        </c:ser>
        <c:dLbls>
          <c:showLegendKey val="0"/>
          <c:showVal val="0"/>
          <c:showCatName val="0"/>
          <c:showSerName val="0"/>
          <c:showPercent val="0"/>
          <c:showBubbleSize val="0"/>
        </c:dLbls>
        <c:gapWidth val="150"/>
        <c:axId val="931010352"/>
        <c:axId val="931010896"/>
      </c:barChart>
      <c:catAx>
        <c:axId val="931010352"/>
        <c:scaling>
          <c:orientation val="minMax"/>
        </c:scaling>
        <c:delete val="0"/>
        <c:axPos val="b"/>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crossAx val="931010896"/>
        <c:crosses val="autoZero"/>
        <c:auto val="1"/>
        <c:lblAlgn val="ctr"/>
        <c:lblOffset val="100"/>
        <c:noMultiLvlLbl val="0"/>
      </c:catAx>
      <c:valAx>
        <c:axId val="931010896"/>
        <c:scaling>
          <c:orientation val="minMax"/>
        </c:scaling>
        <c:delete val="0"/>
        <c:axPos val="l"/>
        <c:majorGridlines>
          <c:spPr>
            <a:ln w="6350" cap="flat" cmpd="sng" algn="ctr">
              <a:solidFill>
                <a:schemeClr val="tx1">
                  <a:tint val="75000"/>
                </a:schemeClr>
              </a:solidFill>
              <a:prstDash val="solid"/>
              <a:round/>
            </a:ln>
            <a:effectLst/>
          </c:spPr>
        </c:majorGridlines>
        <c:numFmt formatCode="_-[$$-240A]\ * #,##0_-;\-[$$-240A]\ * #,##0_-;_-[$$-240A]\ * &quot;-&quot;??_-;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31010352"/>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1" i="0" baseline="0">
                <a:effectLst/>
              </a:rPr>
              <a:t>VR. CONTRATOS CELEBRADOS </a:t>
            </a:r>
            <a:endParaRPr lang="es-CO" sz="1600">
              <a:effectLst/>
            </a:endParaRP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a:t>TOTAL EN ANTIOQUIA</a:t>
            </a:r>
          </a:p>
        </c:rich>
      </c:tx>
      <c:overlay val="0"/>
    </c:title>
    <c:autoTitleDeleted val="0"/>
    <c:plotArea>
      <c:layout>
        <c:manualLayout>
          <c:layoutTarget val="inner"/>
          <c:xMode val="edge"/>
          <c:yMode val="edge"/>
          <c:x val="8.4925368097814466E-2"/>
          <c:y val="0.20289022686284425"/>
          <c:w val="0.87856457922464537"/>
          <c:h val="0.58710584856868664"/>
        </c:manualLayout>
      </c:layout>
      <c:barChart>
        <c:barDir val="col"/>
        <c:grouping val="clustered"/>
        <c:varyColors val="0"/>
        <c:ser>
          <c:idx val="0"/>
          <c:order val="0"/>
          <c:tx>
            <c:strRef>
              <c:f>RESUMEN!$B$53</c:f>
              <c:strCache>
                <c:ptCount val="1"/>
                <c:pt idx="0">
                  <c:v>TOTAL EN ANTIOQUIA</c:v>
                </c:pt>
              </c:strCache>
            </c:strRef>
          </c:tx>
          <c:spPr>
            <a:solidFill>
              <a:schemeClr val="accent1"/>
            </a:solidFill>
          </c:spPr>
          <c:invertIfNegative val="0"/>
          <c:dLbls>
            <c:spPr>
              <a:noFill/>
              <a:ln>
                <a:noFill/>
              </a:ln>
              <a:effectLst/>
            </c:spPr>
            <c:txPr>
              <a:bodyPr/>
              <a:lstStyle/>
              <a:p>
                <a:pPr>
                  <a:defRPr sz="12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RESUMEN!$C$50:$E$50</c:f>
              <c:strCache>
                <c:ptCount val="3"/>
                <c:pt idx="0">
                  <c:v> TOTAL DESDE
 ENERO 2025 </c:v>
                </c:pt>
                <c:pt idx="1">
                  <c:v>FEBRERO 2024</c:v>
                </c:pt>
                <c:pt idx="2">
                  <c:v>ENERO 2024</c:v>
                </c:pt>
              </c:strCache>
            </c:strRef>
          </c:cat>
          <c:val>
            <c:numRef>
              <c:f>RESUMEN!$C$53:$E$53</c:f>
              <c:numCache>
                <c:formatCode>_-[$$-240A]\ * #,##0_-;\-[$$-240A]\ * #,##0_-;_-[$$-240A]\ * "-"??_-;_-@_-</c:formatCode>
                <c:ptCount val="3"/>
                <c:pt idx="0">
                  <c:v>9529.4752140000001</c:v>
                </c:pt>
                <c:pt idx="1">
                  <c:v>4285.2339330000004</c:v>
                </c:pt>
                <c:pt idx="2">
                  <c:v>5244.2412809999996</c:v>
                </c:pt>
              </c:numCache>
            </c:numRef>
          </c:val>
          <c:extLst>
            <c:ext xmlns:c16="http://schemas.microsoft.com/office/drawing/2014/chart" uri="{C3380CC4-5D6E-409C-BE32-E72D297353CC}">
              <c16:uniqueId val="{00000004-FC0E-4687-BA71-3FE63549C598}"/>
            </c:ext>
          </c:extLst>
        </c:ser>
        <c:dLbls>
          <c:showLegendKey val="0"/>
          <c:showVal val="0"/>
          <c:showCatName val="0"/>
          <c:showSerName val="0"/>
          <c:showPercent val="0"/>
          <c:showBubbleSize val="0"/>
        </c:dLbls>
        <c:gapWidth val="150"/>
        <c:axId val="930346368"/>
        <c:axId val="930341472"/>
      </c:barChart>
      <c:catAx>
        <c:axId val="930346368"/>
        <c:scaling>
          <c:orientation val="minMax"/>
        </c:scaling>
        <c:delete val="0"/>
        <c:axPos val="b"/>
        <c:numFmt formatCode="General" sourceLinked="0"/>
        <c:majorTickMark val="out"/>
        <c:minorTickMark val="none"/>
        <c:tickLblPos val="nextTo"/>
        <c:txPr>
          <a:bodyPr/>
          <a:lstStyle/>
          <a:p>
            <a:pPr>
              <a:defRPr sz="1200"/>
            </a:pPr>
            <a:endParaRPr lang="es-CO"/>
          </a:p>
        </c:txPr>
        <c:crossAx val="930341472"/>
        <c:crosses val="autoZero"/>
        <c:auto val="1"/>
        <c:lblAlgn val="ctr"/>
        <c:lblOffset val="100"/>
        <c:noMultiLvlLbl val="0"/>
      </c:catAx>
      <c:valAx>
        <c:axId val="930341472"/>
        <c:scaling>
          <c:orientation val="minMax"/>
        </c:scaling>
        <c:delete val="0"/>
        <c:axPos val="l"/>
        <c:majorGridlines/>
        <c:numFmt formatCode="_-[$$-240A]\ * #,##0_-;\-[$$-240A]\ * #,##0_-;_-[$$-240A]\ * &quot;-&quot;??_-;_-@_-" sourceLinked="1"/>
        <c:majorTickMark val="out"/>
        <c:minorTickMark val="none"/>
        <c:tickLblPos val="nextTo"/>
        <c:txPr>
          <a:bodyPr/>
          <a:lstStyle/>
          <a:p>
            <a:pPr>
              <a:defRPr sz="1100"/>
            </a:pPr>
            <a:endParaRPr lang="es-CO"/>
          </a:p>
        </c:txPr>
        <c:crossAx val="9303463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80110960127613E-2"/>
          <c:y val="0.16327096771607141"/>
          <c:w val="0.89436582657168651"/>
          <c:h val="0.65645538259241587"/>
        </c:manualLayout>
      </c:layout>
      <c:barChart>
        <c:barDir val="col"/>
        <c:grouping val="clustered"/>
        <c:varyColors val="0"/>
        <c:ser>
          <c:idx val="0"/>
          <c:order val="0"/>
          <c:tx>
            <c:strRef>
              <c:f>RESUMEN!$B$58</c:f>
              <c:strCache>
                <c:ptCount val="1"/>
                <c:pt idx="0">
                  <c:v>TOTAL EN ANTIOQUIA SIN URABA</c:v>
                </c:pt>
              </c:strCache>
            </c:strRef>
          </c:tx>
          <c:invertIfNegative val="0"/>
          <c:dLbls>
            <c:spPr>
              <a:noFill/>
              <a:ln>
                <a:noFill/>
              </a:ln>
              <a:effectLst/>
            </c:spPr>
            <c:txPr>
              <a:bodyPr/>
              <a:lstStyle/>
              <a:p>
                <a:pPr>
                  <a:defRPr sz="12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RESUMEN!$C$57:$E$57</c:f>
              <c:strCache>
                <c:ptCount val="3"/>
                <c:pt idx="0">
                  <c:v> TOTAL DESDE
 ENERO 2025 </c:v>
                </c:pt>
                <c:pt idx="1">
                  <c:v>FEBRERO 2024</c:v>
                </c:pt>
                <c:pt idx="2">
                  <c:v>ENERO 2024</c:v>
                </c:pt>
              </c:strCache>
            </c:strRef>
          </c:cat>
          <c:val>
            <c:numRef>
              <c:f>RESUMEN!$C$58:$E$58</c:f>
              <c:numCache>
                <c:formatCode>0</c:formatCode>
                <c:ptCount val="3"/>
                <c:pt idx="0">
                  <c:v>10</c:v>
                </c:pt>
                <c:pt idx="1">
                  <c:v>6</c:v>
                </c:pt>
                <c:pt idx="2">
                  <c:v>4</c:v>
                </c:pt>
              </c:numCache>
            </c:numRef>
          </c:val>
          <c:extLst>
            <c:ext xmlns:c16="http://schemas.microsoft.com/office/drawing/2014/chart" uri="{C3380CC4-5D6E-409C-BE32-E72D297353CC}">
              <c16:uniqueId val="{00000000-B853-44AE-AB54-7D5F511A690B}"/>
            </c:ext>
          </c:extLst>
        </c:ser>
        <c:ser>
          <c:idx val="1"/>
          <c:order val="1"/>
          <c:tx>
            <c:strRef>
              <c:f>RESUMEN!$B$59</c:f>
              <c:strCache>
                <c:ptCount val="1"/>
                <c:pt idx="0">
                  <c:v>TOTAL EN URABA</c:v>
                </c:pt>
              </c:strCache>
            </c:strRef>
          </c:tx>
          <c:spPr>
            <a:solidFill>
              <a:schemeClr val="accent6"/>
            </a:solidFill>
          </c:spPr>
          <c:invertIfNegative val="0"/>
          <c:dLbls>
            <c:spPr>
              <a:noFill/>
              <a:ln>
                <a:noFill/>
              </a:ln>
              <a:effectLst/>
            </c:spPr>
            <c:txPr>
              <a:bodyPr/>
              <a:lstStyle/>
              <a:p>
                <a:pPr>
                  <a:defRPr sz="12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RESUMEN!$C$57:$E$57</c:f>
              <c:strCache>
                <c:ptCount val="3"/>
                <c:pt idx="0">
                  <c:v> TOTAL DESDE
 ENERO 2025 </c:v>
                </c:pt>
                <c:pt idx="1">
                  <c:v>FEBRERO 2024</c:v>
                </c:pt>
                <c:pt idx="2">
                  <c:v>ENERO 2024</c:v>
                </c:pt>
              </c:strCache>
            </c:strRef>
          </c:cat>
          <c:val>
            <c:numRef>
              <c:f>RESUMEN!$C$59:$E$59</c:f>
              <c:numCache>
                <c:formatCode>0</c:formatCode>
                <c:ptCount val="3"/>
                <c:pt idx="0">
                  <c:v>2</c:v>
                </c:pt>
                <c:pt idx="1">
                  <c:v>2</c:v>
                </c:pt>
                <c:pt idx="2">
                  <c:v>0</c:v>
                </c:pt>
              </c:numCache>
            </c:numRef>
          </c:val>
          <c:extLst>
            <c:ext xmlns:c16="http://schemas.microsoft.com/office/drawing/2014/chart" uri="{C3380CC4-5D6E-409C-BE32-E72D297353CC}">
              <c16:uniqueId val="{00000001-B853-44AE-AB54-7D5F511A690B}"/>
            </c:ext>
          </c:extLst>
        </c:ser>
        <c:ser>
          <c:idx val="2"/>
          <c:order val="2"/>
          <c:tx>
            <c:strRef>
              <c:f>RESUMEN!$B$60</c:f>
              <c:strCache>
                <c:ptCount val="1"/>
                <c:pt idx="0">
                  <c:v>TOTAL EN ANTIOQUIA</c:v>
                </c:pt>
              </c:strCache>
            </c:strRef>
          </c:tx>
          <c:invertIfNegative val="0"/>
          <c:dLbls>
            <c:spPr>
              <a:noFill/>
              <a:ln>
                <a:noFill/>
              </a:ln>
              <a:effectLst/>
            </c:spPr>
            <c:txPr>
              <a:bodyPr/>
              <a:lstStyle/>
              <a:p>
                <a:pPr>
                  <a:defRPr sz="12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RESUMEN!$C$57:$E$57</c:f>
              <c:strCache>
                <c:ptCount val="3"/>
                <c:pt idx="0">
                  <c:v> TOTAL DESDE
 ENERO 2025 </c:v>
                </c:pt>
                <c:pt idx="1">
                  <c:v>FEBRERO 2024</c:v>
                </c:pt>
                <c:pt idx="2">
                  <c:v>ENERO 2024</c:v>
                </c:pt>
              </c:strCache>
            </c:strRef>
          </c:cat>
          <c:val>
            <c:numRef>
              <c:f>RESUMEN!$C$60:$E$60</c:f>
              <c:numCache>
                <c:formatCode>0</c:formatCode>
                <c:ptCount val="3"/>
                <c:pt idx="0">
                  <c:v>12</c:v>
                </c:pt>
                <c:pt idx="1">
                  <c:v>8</c:v>
                </c:pt>
                <c:pt idx="2">
                  <c:v>4</c:v>
                </c:pt>
              </c:numCache>
            </c:numRef>
          </c:val>
          <c:extLst>
            <c:ext xmlns:c16="http://schemas.microsoft.com/office/drawing/2014/chart" uri="{C3380CC4-5D6E-409C-BE32-E72D297353CC}">
              <c16:uniqueId val="{00000002-B853-44AE-AB54-7D5F511A690B}"/>
            </c:ext>
          </c:extLst>
        </c:ser>
        <c:dLbls>
          <c:showLegendKey val="0"/>
          <c:showVal val="0"/>
          <c:showCatName val="0"/>
          <c:showSerName val="0"/>
          <c:showPercent val="0"/>
          <c:showBubbleSize val="0"/>
        </c:dLbls>
        <c:gapWidth val="150"/>
        <c:axId val="1164098864"/>
        <c:axId val="1164097232"/>
      </c:barChart>
      <c:catAx>
        <c:axId val="1164098864"/>
        <c:scaling>
          <c:orientation val="minMax"/>
        </c:scaling>
        <c:delete val="0"/>
        <c:axPos val="b"/>
        <c:numFmt formatCode="General" sourceLinked="0"/>
        <c:majorTickMark val="out"/>
        <c:minorTickMark val="none"/>
        <c:tickLblPos val="nextTo"/>
        <c:txPr>
          <a:bodyPr/>
          <a:lstStyle/>
          <a:p>
            <a:pPr>
              <a:defRPr sz="1200"/>
            </a:pPr>
            <a:endParaRPr lang="es-CO"/>
          </a:p>
        </c:txPr>
        <c:crossAx val="1164097232"/>
        <c:crosses val="autoZero"/>
        <c:auto val="1"/>
        <c:lblAlgn val="ctr"/>
        <c:lblOffset val="100"/>
        <c:noMultiLvlLbl val="0"/>
      </c:catAx>
      <c:valAx>
        <c:axId val="1164097232"/>
        <c:scaling>
          <c:orientation val="minMax"/>
        </c:scaling>
        <c:delete val="0"/>
        <c:axPos val="l"/>
        <c:majorGridlines/>
        <c:numFmt formatCode="0" sourceLinked="1"/>
        <c:majorTickMark val="out"/>
        <c:minorTickMark val="none"/>
        <c:tickLblPos val="nextTo"/>
        <c:txPr>
          <a:bodyPr/>
          <a:lstStyle/>
          <a:p>
            <a:pPr>
              <a:defRPr sz="1400"/>
            </a:pPr>
            <a:endParaRPr lang="es-CO"/>
          </a:p>
        </c:txPr>
        <c:crossAx val="1164098864"/>
        <c:crosses val="autoZero"/>
        <c:crossBetween val="between"/>
      </c:valAx>
    </c:plotArea>
    <c:legend>
      <c:legendPos val="r"/>
      <c:layout>
        <c:manualLayout>
          <c:xMode val="edge"/>
          <c:yMode val="edge"/>
          <c:x val="0.7139339477926947"/>
          <c:y val="0.16015495858105191"/>
          <c:w val="0.25705458031010242"/>
          <c:h val="0.25880568573448309"/>
        </c:manualLayout>
      </c:layout>
      <c:overlay val="0"/>
      <c:spPr>
        <a:solidFill>
          <a:schemeClr val="bg1"/>
        </a:solidFill>
        <a:ln>
          <a:solidFill>
            <a:sysClr val="windowText" lastClr="000000"/>
          </a:solidFill>
        </a:ln>
      </c:spPr>
      <c:txPr>
        <a:bodyPr/>
        <a:lstStyle/>
        <a:p>
          <a:pPr>
            <a:defRPr sz="1200"/>
          </a:pPr>
          <a:endParaRPr lang="es-CO"/>
        </a:p>
      </c:txPr>
    </c:legend>
    <c:plotVisOnly val="1"/>
    <c:dispBlanksAs val="gap"/>
    <c:showDLblsOverMax val="0"/>
  </c:chart>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36195</xdr:colOff>
      <xdr:row>0</xdr:row>
      <xdr:rowOff>9525</xdr:rowOff>
    </xdr:from>
    <xdr:to>
      <xdr:col>0</xdr:col>
      <xdr:colOff>2253914</xdr:colOff>
      <xdr:row>2</xdr:row>
      <xdr:rowOff>120290</xdr:rowOff>
    </xdr:to>
    <xdr:pic>
      <xdr:nvPicPr>
        <xdr:cNvPr id="19" name="18 Imagen">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 y="9525"/>
          <a:ext cx="2217719" cy="112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89646</xdr:colOff>
      <xdr:row>45</xdr:row>
      <xdr:rowOff>0</xdr:rowOff>
    </xdr:from>
    <xdr:ext cx="2207559" cy="1120340"/>
    <xdr:pic>
      <xdr:nvPicPr>
        <xdr:cNvPr id="8" name="7 Image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6" y="13312588"/>
          <a:ext cx="2207559" cy="1120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53367</xdr:colOff>
      <xdr:row>48</xdr:row>
      <xdr:rowOff>85304</xdr:rowOff>
    </xdr:from>
    <xdr:to>
      <xdr:col>0</xdr:col>
      <xdr:colOff>8382000</xdr:colOff>
      <xdr:row>60</xdr:row>
      <xdr:rowOff>72978</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67234</xdr:colOff>
      <xdr:row>60</xdr:row>
      <xdr:rowOff>179295</xdr:rowOff>
    </xdr:from>
    <xdr:to>
      <xdr:col>0</xdr:col>
      <xdr:colOff>9763125</xdr:colOff>
      <xdr:row>84</xdr:row>
      <xdr:rowOff>89647</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9915521</xdr:colOff>
      <xdr:row>60</xdr:row>
      <xdr:rowOff>180974</xdr:rowOff>
    </xdr:from>
    <xdr:to>
      <xdr:col>5</xdr:col>
      <xdr:colOff>0</xdr:colOff>
      <xdr:row>84</xdr:row>
      <xdr:rowOff>85725</xdr:rowOff>
    </xdr:to>
    <xdr:graphicFrame macro="">
      <xdr:nvGraphicFramePr>
        <xdr:cNvPr id="13" name="12 Gráfico">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0.74506</cdr:x>
      <cdr:y>0.03842</cdr:y>
    </cdr:from>
    <cdr:to>
      <cdr:x>0.98608</cdr:x>
      <cdr:y>0.16492</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6205355" y="140771"/>
          <a:ext cx="2007367" cy="4635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0.73884</cdr:x>
      <cdr:y>0.13337</cdr:y>
    </cdr:from>
    <cdr:to>
      <cdr:x>0.97942</cdr:x>
      <cdr:y>0.25916</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4611595" y="499035"/>
          <a:ext cx="1501626" cy="47063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0.23642</cdr:x>
      <cdr:y>0.03264</cdr:y>
    </cdr:from>
    <cdr:to>
      <cdr:x>0.77239</cdr:x>
      <cdr:y>0.1165</cdr:y>
    </cdr:to>
    <cdr:sp macro="" textlink="">
      <cdr:nvSpPr>
        <cdr:cNvPr id="2" name="1 CuadroTexto"/>
        <cdr:cNvSpPr txBox="1"/>
      </cdr:nvSpPr>
      <cdr:spPr>
        <a:xfrm xmlns:a="http://schemas.openxmlformats.org/drawingml/2006/main">
          <a:off x="1804149" y="122145"/>
          <a:ext cx="4090147"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600" b="1"/>
            <a:t>NÚMERO DE CONTRATOS CELEBRADOS</a:t>
          </a:r>
        </a:p>
      </cdr:txBody>
    </cdr:sp>
  </cdr:relSizeAnchor>
</c:userShap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ntratos.gov.co/consultas/detalleProceso.do?numConstancia=25-21-49757&amp;g-recaptcha-response=03AFcWeA4psHWidV-grR8RtSPm2L6f3ME9nIhC7IfQ9jVPz56rJcxLbQdkdrbSqkpMoIQxiVr1ZPlkQoWLbwfDHE4NB15S6wmIdTlMwDMBAZ6t2HC1pX63w8WELwYyA4mlIcnoSl2zGucwiaY3vy_UoAHFWBpSlzvSJ4wY6_mIxqXH3N4bUD8zsEyeScIDQfIsv7PlUuWZFGelKY69yOpTWdJPLOkR6RFgqQTTzqcvoAkt4QFoap8Y9T8BST9qYyGrUn3oYRhQkLNKmhTMG5gf8JmM5OmiNpakKlw_uQd5ixeRFkZbYm-WRJSxZxU2w-75Eydp3-iH1OtADlB72blogKPUobnPtbALClHXMFCKlgarCC0duVG40pC_mF07fv_Ul7mm8co4FX37ILJIeYfnG4yYmFSHs3NExq8vFB5ONfAEnGrU7--0LrC-bxL15-v7OBxTJuiA4orwe82cbxHg5aR258TD1aHbwkVtegfvzldyiZTCyT5WUX7Lt_nGxOk5zv9jlk6K42ssyiz2xnUZQhkTPIsKEi__zTMBzSPYqC6_q-v_-Mw9UFHQeGbKrBeq4Ywg-Br9nSCwH8gnQv30wV7Bz3lg-BPepsK6orNSTwsEvtVCOrXDLXcI3jh4D_iXdwlvZ11GmfTUscEzSpA_6DQNGdXi16zKtycC7WxsRJyEsVfV1O0S0kmWXt5r68LKIdbB_UN_zzsbYW5W3EoqRMwGmGSBIuI66VDWOl98bbnJgxF5rZGqKFe_c1tVnRosxMHIKEqj7qRv5ZOpUX1bheEA1zOmuacWNvv5voRyco6Vj3t0CH6relBTdGUUoXhmKryZTsHmNJNICUAWolvZHHv2a4-brsz6E7eF_swqOspSwvkbUVb2eif61kOa1K2Bi5y46ho4cphXOG9uGDNUpuVBtYSUDOscBQODoj7SWumO-kUAD8-rNwAHAf0HXdlaae_e0ZvjT6m6cBccJHpvgnhVpKSrfaDUXIXFVWaekf3ewesZrbqaeE00CxL8vofwZDlgldWn4vhM" TargetMode="External"/><Relationship Id="rId13" Type="http://schemas.openxmlformats.org/officeDocument/2006/relationships/hyperlink" Target="https://www.contratos.gov.co/consultas/detalleProceso.do?numConstancia=25-12-14339200&amp;g-recaptcha-response=03AFcWeA4BpsDyQhcvnRUNFB8MWxaHFfv-gsnPoVW6XnjDPXaaTw2dy4JbSiv4SMXIoEP53KASjsABwHF2ZuGsjKe0Nv1PEEp970JF_yzxbhXpRtVthbIU9VKrK_hvUqGaFr8-6q6pgnkF2pT-eKoO4UIN1GlR0qOTeGC_pcx53PGUlL9Zd7y4SrbrwQUTxhQKj83pJ67wJviukbuxiEz94RizDYEXmO9a_gMeK4gejm9uiNdAriophxsCGGgwfMyZXfHy3ToI3pbWysMyNLPG2Q6y60b_UUd8XFBsocoggvcHdGldx7ePaIKVBZE0L5B4KQ71B-CU5ehm5p3WeuIjA-2hFua7T-gIqgzWrsxzzuloBL-hwwY0jFtZpyBusc59bsjmBxwIoW6DJTvNTzuBJBWcXWklg9siRbTFivY2b8vz0QgTNTA_ggpWe8qB_x7CUirZqzQ5w36W0PTNRFUxrXho5pr05CaiH_qMZ0CiU8hu4LVQyIRcXK1YLuIG29HBI2ro4Cc9OeK7uWPTPxUE4jgrv0qQ7Dw1dWO-FOtW1wqxQSsHjzeAZcN5qYXE-RTVfQPJYgFqWTvlNWCk-NUoUxlIAEZduAu08k-03YHgU7CyFSh-pLEBRRw7EQrKpuYrRl7fP0yDtF10vFgnagPj0KJ4kW7JIptMYYtOTedbCZpBeNIPMjo7HqSmKoOx1jYEJm8mev-fIqsYKAWruqqp0d0Ih-o9KkjnuWtIufg8ddQJaxgW7H2dBjJ5lKsCbmcFUsNqacpn3F1vMQ837dqZBjFpoTj_E9ZM-N2EFnTSW__itMrKeRb9-SFWNiDU-vBhrpNjMRNEazZiTImAed4BGBeSZlOren-fJGfsMwNEk_N3i8qUFnn8Rzkg0hU5EjuJvpPNvoZ3pNtQlCCbxxAkPsS3X3XhxNYnyJvi-Yb6rxOkZVTK_flQQ9zHNjGbe6ldU1Jbo1_2fw_qjvhU2gqjH6pxyvhonSMqJi50lyuGNu_Rr6zRcrOw4u8aTuyNn3dM3yHRzmzdVO9c" TargetMode="External"/><Relationship Id="rId18" Type="http://schemas.openxmlformats.org/officeDocument/2006/relationships/hyperlink" Target="mailto:contactoccc@nechi-antioquia.gov.co" TargetMode="External"/><Relationship Id="rId3" Type="http://schemas.openxmlformats.org/officeDocument/2006/relationships/hyperlink" Target="javascript:%20consultaProceso('25-11-14345665')" TargetMode="External"/><Relationship Id="rId21" Type="http://schemas.openxmlformats.org/officeDocument/2006/relationships/hyperlink" Target="javascript:%20consultaProceso('25-12-14336040')" TargetMode="External"/><Relationship Id="rId7" Type="http://schemas.openxmlformats.org/officeDocument/2006/relationships/hyperlink" Target="javascript:%20consultaProceso('25-12-14334190')" TargetMode="External"/><Relationship Id="rId12" Type="http://schemas.openxmlformats.org/officeDocument/2006/relationships/hyperlink" Target="https://www.contratos.gov.co/consultas/detalleProceso.do?numConstancia=25-12-14338969&amp;g-recaptcha-response=03AFcWeA41t7x2Lmv3OG4uQFShxacGwkSpxR4cLaNxF2K9Dlr4OsWC7vF2Ewk-KNTWdrerDujtoIEhjkGcsuK_to7lFI4-YTd0treSfCAV-XtlIqh0n2J6JPMTgKCTNK8izxMXOJ9vM8sIvCqI9bQVUtanyxSc56rCQTP2qYhPGTGNUZaIey0KapvBEspZecVeencvHW8dYG32REgWy3eNf-rfXmLRJym9871t_wwE4eb7uMRTX9RAPHT4hbM5_PrvqAFdrIBqHvbPLb3q7BSpeRWiNDTNwxOViJXQ4mm31hP6qSwlLg2d4eCa1SU_GO_994I6P1mX1spBwT2_kONVRSsWQLI6eST2G1o78FU25Oqn_lQwJGKljUBQH6c7z22EwRykfbsN7NyZltLuJiARa9NTqB1_04rARVUlB-l6OljeHRPIkHE40CbzqHHkftIQRTYJEWX2n1wmULq95kHR4NkXL1a0FW1b-nCo4cQUP9IWqQe2TNVAbK0anxAPT_vxUQF4dOdfLhuVjvYtiH3wFxSUY2xES-sZdFsFpYHF0EvXqxd0q14u1sXqBdQiN3moDyk7NOm86y2xHfc2BZwMI_NwI4YxAGwhVaehTBcqvcJqgWNNn2mrj_qRNWUXUkGnat_Tr7MtcVuRWW2aM-dRPRt8F8j6Ozc9dC1MQgTMpmTwpQHaTcZUdcLz3mLjagXT908XYa9oinQ7qzYtPwuY6aYYeZEVNu7kENzVNdUJfiv4DytkJmPluhFnxmIZvOvG2RLGrPkJKPyRxyj5rf4k0glTvlDaTrxt24LLPvCj_lBXqNsOcqttLCbu-8l9hTiTSMctR_pIY5dcQxVQ8-0ghvPz3lWEH4dj-yNdnJCdNF5mdXdKzzDrPzmmDaRfRyEAQoV1AMSiZK06pviosAqajU_M37J3EMEn2Kqx72hlKNRBtFHCegB4S7_FLT_MLN5K6P-fAin2HLS_Hfr32KMtLhjSeNGv_54VBPv4waoM7HtIV_o-0IW4reGoLMAn0rVWaJlopZjevGUVnMMcEkFOtWwFCDbMaPYjaw" TargetMode="External"/><Relationship Id="rId17" Type="http://schemas.openxmlformats.org/officeDocument/2006/relationships/hyperlink" Target="mailto:contratacion@liborina-antioquia.gov.co" TargetMode="External"/><Relationship Id="rId2" Type="http://schemas.openxmlformats.org/officeDocument/2006/relationships/hyperlink" Target="javascript:%20consultaProceso('25-11-14346130')" TargetMode="External"/><Relationship Id="rId16" Type="http://schemas.openxmlformats.org/officeDocument/2006/relationships/hyperlink" Target="mailto:contratacion@liborina-antioquia.gov.co" TargetMode="External"/><Relationship Id="rId20" Type="http://schemas.openxmlformats.org/officeDocument/2006/relationships/hyperlink" Target="javascript:%20consultaProceso('25-12-14347234')" TargetMode="External"/><Relationship Id="rId1" Type="http://schemas.openxmlformats.org/officeDocument/2006/relationships/hyperlink" Target="javascript:%20consultaProceso('25-21-49757')" TargetMode="External"/><Relationship Id="rId6" Type="http://schemas.openxmlformats.org/officeDocument/2006/relationships/hyperlink" Target="javascript:%20consultaProceso('25-12-14339200')" TargetMode="External"/><Relationship Id="rId11" Type="http://schemas.openxmlformats.org/officeDocument/2006/relationships/hyperlink" Target="https://www.contratos.gov.co/consultas/detalleProceso.do?numConstancia=25-21-49669&amp;g-recaptcha-response=03AFcWeA6QcAEaYRtQlEnGhMOiPFKzOE1an3bZUOjIml2AuwPnIb0EzVqYEjBZAYg_Md5WAk6ZX_3Zj9Z6bpR4IsUkLGT_ZV3N9uuqW0eeRYubphquz1t6CU_R-CyITMNc5IpzceRYGPf0VLhkKOhBT48uY6k4wljfFfCJWgekKYPuMsCtPICGYG86QYirABvndl78VrCCXm956a6574pTGy_SKRD8ogyDFN4Gmg4BfsG1xKobfDTrkzlvv2mZrPpi-Uqh0IrpedRYhGGUoE5byxNPyhTOAa2ibWZ01_USRk1cK_oBbBT3KAo2pMpYg7tt1czbrg3qOq5I9HbQoSjxHK0zXBeT59aFxHXB6Feco3pIb8YPEJg9D-RXpIot-aCA5mRkRVG9Sgfn6Ee34JkvoY7M_vRRtNeiJ8PB-RWYOzoaZhjLgxDVhj7UYMDWRcLK4CHgAm-TjGS-oJEHmdpZ0Hmn5zahmsAuhqWnDkWelspre4N3yb46YgejY91Vt1cWT4gfNBFqFex_ktrY51MhRRQdME5iRhXrAdJsODBhUqWhXY4g8i8a8jjqpMgIayvtwqSddLpK531F5yLIEB74N9FUOcITe_c6FMelNABOo-U5huRbybxNWNyCpm69kgCMSzMXFmALAV1ImC5oo055EQfTWLhZd308SquGF9slxW0NDcBC9hIl9SmNIEXrtO3hDniKuBp1dOMysyGFboGW3H7X1v6XQlhjL2XU7syfVLUZCmWQnYV__VXYHV7LbmJSirsf8MbRPlooA-FcfYjClcO_eNeicvge2FAZGCcQycxbovmWcYWaAS0EcYuBby9YEfcyMuY7v17hBjyBw5SfDbYspeNexCdk7HTTHVYW25DpNAaJYRWaFxuKzjjBnnutFHPWpsP7sflOT8hoKj3rPuWu08ShwCKYtqLQ_f1zKoindR-SLSnfZ-BfsHZPM6-56es_T_x1wPmOOM0Q0I1gsRaJVY4D4aQAXmu2MWGUAj7eQhRiZhW2crIJSo_SKmZywmgc0YLDqGzA" TargetMode="External"/><Relationship Id="rId5" Type="http://schemas.openxmlformats.org/officeDocument/2006/relationships/hyperlink" Target="javascript:%20consultaProceso('25-12-14338969')" TargetMode="External"/><Relationship Id="rId15" Type="http://schemas.openxmlformats.org/officeDocument/2006/relationships/hyperlink" Target="mailto:planeacion@canasgordas-antioquia.gov.co" TargetMode="External"/><Relationship Id="rId23" Type="http://schemas.openxmlformats.org/officeDocument/2006/relationships/printerSettings" Target="../printerSettings/printerSettings2.bin"/><Relationship Id="rId10" Type="http://schemas.openxmlformats.org/officeDocument/2006/relationships/hyperlink" Target="https://www.contratos.gov.co/consultas/detalleProceso.do?numConstancia=25-11-14345665&amp;g-recaptcha-response=03AFcWeA4mj7o-RUkIB0krtGns1au5OWbgamwk14ccqWbi0C-k9xhz4zHIWJkdTnxAo9Rj4Q11tok9SF_me96oVjcQ15iPSiUHeFGYmJqMcEbvWlCKlY1lE3jwWzYakm0Q2fa2VEPJSlCfmrcj9jsZj0KV8ePaj7VJkguYsADSBykmYOIfIwbFEypwGUv-cwUoXCgW2DDl86OVVfqcdlTcgdElOUrSGV2RGUizcucJSbN2oiVBoqvIKe42UIhMBNhF-JhnDsz6FX9qSolIr32WEO1Whg_ehau_rgVGL0lWylPJvST7_-qcAnirNjV3RJVX6oGncnDopHiskGZro9Ctjk2ptHiNfZNMH4aUp0Hn6D5TyloJixx6ouf-VlQg8NsT8YUIObyOzXfkH3ANZrJS2HQjIGzQsukFMKXtd0zrQ4q6Pk-axC18NPwvnJ3QHOTKvv1Gm1DUJYXl2a3wDo6QQXFwnr6NhK5UZ8r4latn1zUCYdkpNPit9QVVdIUqnxU4lXjqYUJllyrHobuLjqU6YipAz3HajQVFWIRzZMYHoO3xLxiwXgqk8NJnv9wK-EcTCjNL1g8LLHlKN7PV4SR2ujBvyoAQ_Q4rRpkssBLuuGMZOCCAbM8dFWIzwEwVx6h_pL9WXkqonGwF9ekPTvYggsZPZFr9b5xr6-O0ETfN2Kk9wtoCM9h6c-dHqHOu-hZFzWSNGkPmUgT_i5YocivzqFK_E44GJaYKQzXmUzmWBPXxBQV0v25PlQAf7IAreVV7sm30UE_c5e6Xg55s07Md1cIwcInzSuLl-UGJQ2OyxxZSYFoe2NL8NgFXyRhJmJDmRlNXW9PagwrFSmKB_PxffCCEMZgGQD57If4C4ogrnDURLsQ9hv5ZxCaw-z6k8zK4FglQ7wB6oIVnJbxyFjWT4kV1W1RS6HBqFnzF_TKDDt9omUpdSfBeFjaSeHazXDHvR4XsY7Lumi0jRCIXZa1AL13qOYEqEmcbUA1ETn8mzw1QQ0CgHkIHFPPt3oLQBuGtcAHLbXdxB0vd" TargetMode="External"/><Relationship Id="rId19" Type="http://schemas.openxmlformats.org/officeDocument/2006/relationships/hyperlink" Target="mailto:contratacion@yolombo-antioquia.gov.co" TargetMode="External"/><Relationship Id="rId4" Type="http://schemas.openxmlformats.org/officeDocument/2006/relationships/hyperlink" Target="javascript:%20consultaProceso('25-21-49669')" TargetMode="External"/><Relationship Id="rId9" Type="http://schemas.openxmlformats.org/officeDocument/2006/relationships/hyperlink" Target="https://www.contratos.gov.co/consultas/detalleProceso.do?numConstancia=25-11-14346130&amp;g-recaptcha-response=03AFcWeA4foNAGPeN7KX_BJD7BmNL0BKz0hbhYQTg3Q8WxgLRnzdeq_LUQa5JavCsgGqT1ge3w9fsjUi3FqgsDfjw-WbSQTvZi-n9_y8zLJ4kyIQans61goZpqQF8bPb12d7zO02icx9f__Vrie_mz339J_rizcRQ_i_YWQFm7S7U_0aPCKg99GhGGovjRQxhy79rxGvlK7qJT0twmI-H_4yWs5foNZCS1-5mCY6nBBz8WmL7ucVPU3Z2GUWyNevNmXfmgJqENJHzNK0-YYzZHTc_uSx3-Gl5PuhCVyDA3VE-uF8LEL4k8FWQR4mFkbOeB6oXQSAcdJltFh1Hbm94VcDrFZ-txXu52SrLOk7UDt4gG21XkkBH2GiBoOB0M_VlpdW6uDFT0Wi1FyIW5YqCqnY1hsFlhnlvtYnDQAKVrGE0riHkDefVS_mcSP-J848gfP2YBpeR0qwwYQNmi1WrdT2pE2NJmArWrdETeSu0ckmgziEPW_UpNEeQGZb0L8CDln5ipucDI_NPNOtdys6wAzZt7jie7Kft8NubaHfTwSqG7LH2WcZw_PXm4-AarpXc-YEXmDOQZc8tzcvvzlRaiWMCZNg-FfdahIiuij4zR-tPvd4BVxcEeI3WivXlK9zpbK0kiaYHB5a_sMWiUYHVSYbJ4f9LL3DFhlcUjw1WDHf77K6-cQaPDqTEYW6WgG0VEZfdKwumRVIjrKvAYUdfUmN3um137e2GZLXR1RcPDO7_Qh44_YS88I55BNNNVbEucOWMqW1FGm39987pgO46KIOE2IelUpoja7Y-a16X7fpicrdyvZhXdiCqZ8fYUZwCfphZQlu0VtZl68ONvPhDHrmJkQFT9DWKKhDwmDOAxk2AbPInJVzQmq3lsq7PwKFc-9Lvx3_SOPlXKMLWQE4Jo_mufyLD0lWslD6SKVixrkmQuCl2AUsh_7A6nWPpWboiu26Or4CZdrJsm6koHBbStCkp9RFM2Q4FI2hOpMdffijmL3ZE9sLcr_l9YtZS33uA_DfFvBAKRfz12zaANCj2eZ-TYxdnXXisbVA" TargetMode="External"/><Relationship Id="rId14" Type="http://schemas.openxmlformats.org/officeDocument/2006/relationships/hyperlink" Target="https://www.contratos.gov.co/consultas/detalleProceso.do?numConstancia=25-12-14334190&amp;g-recaptcha-response=03AFcWeA5kv81fX4bbkNsxZGhNqksjbUJWpes5U-CPN_NvLMEFZ5BUwXp2j2AxXYO8H5o7XvtZB73KawzeKR6WGe1oEf9DbsK_8cuHI3pq4lfiiZ07j7QU2raIJfpx5TfH72GY-1Bcse3lMPnpnj0dQLLxQyt4KYPFE0xMELObbW5lFK7nAPEs1C7C8fLjzbx1xg-k6v6ixUKJutsbk31iO_d6A9ekZQNLyFQzhckxLSBLr5pqXmDFLYaycz0l_ZXAE6vfTvKXRX9oNkW6gF32qGo8PdZSKW5tc9Qc8swZx2LWwO0DG78dlx1McHOxbxaOnDVqo7-WU-bw3gB-XZ-A900UnfQA5dNo_YhtPH4WXBqna71WSonxJr7GoT0-tOk9PnYKzUYo5QrlPO08OdHfza8-TwAtaSUNEhaQgYkAWV6rmsZeYQB-a4WrL_P9QrgoqgMJEa5j8zG4mP_q4Rkll9c398RFzvjGnAonWz87nq9dKEcPGehWXp3RuCyB3C6-9USHaYNlqUHxA7iQfnyiX3pKg578j4wmKRgxOdXYV1GiqM6C_mzRh5R7r2laX8D0ahuMbPHrrxtg6GfDLBoojznjWSzAgDZojOJp5N6_9dPGtVV9upff1iOqE40Pr21PnfeGcR2uE0xEL6Vs4AQcJo-fPPtfKAAOpZdLjoV65I8w8id8rLvKZ3kcI-ymJevvWOcGpjfks4osWCI1cHPRq6vDcpONE6wN8r-sLrXY1R31TSNnbIyzl_UxdmTjZopOSE1G2FYqlO2PxfXflAMddvPGuKJkX2qrBOaKFwcQM44nkL50ZSenReolXmxgI9pRCwuM6Jj4XvzAh35a7txPC9Ekm593IiWUmqD1qDwrHj1mf8OzN8e2ckQBKTkkk-uspoN4yo2sgR8Klpc5tqyJPvV1Zof-QIH7B9LUGU2YKoQBmHf7sMhTZ2OCD6a7zfGcb36juAJFO9mzGFkOYH1U7pX7roBco6pwXqsw22O-CBxw5gSd6B6j2By3h0RMVfPQY64d5KKKjvLG" TargetMode="External"/><Relationship Id="rId22" Type="http://schemas.openxmlformats.org/officeDocument/2006/relationships/hyperlink" Target="mailto:planeacion@montebello-antioquia.gov.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25-13-14337002&amp;g-recaptcha-response=03AFcWeA6JI8NaoDuGuBMqHuCa1uwXr5SBAD9MlUAN-3zS7ACkTOwnQyDd5Ljcj_QgLNNAdyqst2AuZ9v9dbVjeDCVVPIIDDZkvfCTleOGrux64hwGoREn3gsnMeySHxDFJgWoiHBxMSseC1B_QiVDiksn4PBzPWtQL4zcuc3V70EaWAYETTItTY7yd8rsE_r-HAzlZSSPIGWkTJbdHMcp_zC9wbe_NtyVvtVu2NCjIssk5dWnBvSkc_CCPyNDnRGYkxgA1S5NlO2lZH7JPJDQIXSFRNpGZiq7Z13c82_yrhzOwR_tEWBeWENVEhXkvA4dh9lTm4YwxYivGyEsNyGJXMoM32__eXHz_GnX7abgON9y0QVd9QFNO45IWAMYA1hc2S8s1T4XG2RumXva9yqE3nsTMISfC5jjUO6JaafzJqkeLkLvlt-jAQRvyW4ov_0dzRBR9LjGSB2DXH_MCB_nwq2KNsuXyOLt_2dxqcEI_ZtSRg8BPORV-p7RSzV6Kqx_La0dCGb0c5keekIWeqeDFxJUGjl0pWqt_-jRMe1jZVW6MRsaoTHDEssvEjFl8GlCIn3-h1dPrE1Rdo5RqFj6tC3v4TCuQJLMB_yDM8_jZYFtIC0wRiNVH11HB6aP8xzEfqdvXoc6MzfCkYXmohkecuTRgzm2FwI_eBI3FgqU6P5Eleh-4E-4fYzlr-Q0BNQLq1ErbsoImzaBhvBuqo9tW1Z1_GFDaq5kXwov4NtXPArDOWDbQs0wwD3V9oc0tJIEf7CkuotGGCuVYOzQ288afXla5eBoM4mtOuMkd15Vctxb0uk1WeI718-uKuMmLAZ1-3CcbwtdFTd-LeWaL2tsCM3vgIr5regEPEG8-QE42WoT4A4zWgT4ewP8ducxxHh4iyORYH-JNb_XHGAW40JIvYQHhuFbaAoCrxPVqDl6nPPwJ2LDPkB_Bj1LaDoVwZL9WUD_hep7-AzsCQwoJ_v1yQXq6AWvhSq1H4AGQwY6ZMIZQv8ElXw9BQeM8lk3xh5KT4owZdZ4rMv3" TargetMode="External"/><Relationship Id="rId13" Type="http://schemas.openxmlformats.org/officeDocument/2006/relationships/printerSettings" Target="../printerSettings/printerSettings3.bin"/><Relationship Id="rId3" Type="http://schemas.openxmlformats.org/officeDocument/2006/relationships/hyperlink" Target="javascript:%20consultaProceso('25-13-14337024')" TargetMode="External"/><Relationship Id="rId7" Type="http://schemas.openxmlformats.org/officeDocument/2006/relationships/hyperlink" Target="https://www.contratos.gov.co/consultas/detalleProceso.do?numConstancia=25-4-14348805&amp;g-recaptcha-response=03AFcWeA549FQSG8IVwEQTDCpNil9kHaaDjLh4WLZMXFYP3SSy9goEDhAOZfBQC33s4M5TlBr97XdiK-iGldw3YyWnGDa84uINLc8I99WSg56FStoHvL9BFtTdB8Ch0OdU15qjOSwd8EvPprhJ1zXbaIzAlmTlq4UqHw8izWvdeiFHzL-4mcuVm3ANw7Jx0bjOaQKnBLpsvO5Gv_p_Xca55YOhNeSeBlDj4dSjsYiNcfxIJhN9UMFr7K7gx5wxgVY8t_hDIqbdvlXVlHJi26KVOygUPeAAwCo5J337cUegir-3t8pwuGXrMYvKwTBQCSylCBpYb7kivvnmldnkdUO5IYxTLPzddAbU5eXTraL-Qa739EsFLcrlrazquuKvMBzcGHcsloiWFLuqLPbs6oFkRu69L5vNke55J2GBAPa92yH1IIQhuOkaHV6FrYeHZewKPOPH56yNyKYDAwdNWTuNxdhhZtHlGfDCmGMv9nDL4_78mw4FccqZfZpA12HWlRd1cYRZ2uwysy89U84JIibfAvounkolpJoIw-173ZGm-ZFmkAICdqKF9UAqjy-yJcsErccJwYn07YPwwK1CEMAjPkx3hKa0IXqcpMIs-IxqESW_4l8-Z6M9D9wgZyr2inVqIFpmPkmYh3GFpZTtIe0RMv4dtDIjGnK9xIebdlTcJ5iP07p0XaZFWUDsrNwG4dWRJzaOgBMJga2_63730P0z9or1SCBE7lw8KCcv8HcDRRasOaM6p5BU2lnZjs5L2zHgpyEbgJBXBlpaSqdMFXNl9RNo2d4OBivRSQL3BbAfb1M5BXLBU4KyClBXV3-Vf7mpLgJ-3I51DO05uYiXKAZatgj98f0wzuU0vB3WZwKyawxYt_jL3peQ2MYc6p-NuMfGiHtCEHOcLs1MRpP6F2roh2xPSE9GoPRYJ_mTLF4woTjtNHaFz-DW3dGmvF7oVaotxCIszbczX_o3jaqXtl5V0a2HUfsD-iGXV7u2w36ivS2kA8hInSo3q3lYMLBl7oJIJT5lQL8ZqZVq" TargetMode="External"/><Relationship Id="rId12" Type="http://schemas.openxmlformats.org/officeDocument/2006/relationships/hyperlink" Target="https://www.contratos.gov.co/consultas/detalleProceso.do?numConstancia=25-4-14338617&amp;g-recaptcha-response=03AFcWeA63XzEMmOKzzTgWDHQPeQqjmvwHsK8FzN1ETeDooQkHXgT8gyIjhifA5OtCcpOtzGDpodcOrY5Fs-PReWOW1fDfKzjaTVJTJG8zSvmhqoQIw6EU4tzESA-gUX2jelTK_SEecICZKj74Zj2edNe9wFs7lqzNi_rGZ7UB98WKsHMrqq3v_YQcALK3ABdeClbD7VhWng5qeCVJiiCvgxFy7VCa7qwt6YNA6On1CjiyRVH7K5hP_32Ty7JAtsrT-AKiU1gu8WUnP74v19MnBRtq6uvE5bQOICcPFErHtLbxhfM86DAK3zliVR9NJebKYc3pZ4uk13h6XXVprT6r07PwRxYyZBw0SXLpVDO6XyJXgl2GEGMawoPb12he7gHU1-hhhLxOE_7WLHkS_9MqnPCR4Ba0Q6g5kL4xeY3LjEO5QsrXw3KtgX3KQBZ8YiSPgRzmTdymiHHimupp5KFROCV5VDfK__1xQwHejK45oWlTfrvGTl7f7MS2x-SrSQUto8pI7ejRP-U38NTpi9wSjbNfelzvKvlUslTfJw5wx0PVAQvNzfd3OJFf11nL3WyQK6nh24NXfBm2wiWBK_qM-5mmU3aqo03BQKZ7Llexyq-k9VqWdDagoqlRTg2Z0C8x9_FBWQoZyAPeNVdEAL4FmaOvOsCZzKt3opnzg4_Uo0YQFLjpEytZgeO4vefcQjPOMS4ssTe5NGwNRVQtHM6UvlS59rWsoj4O2ok3z6X6BKMB6b97DyzcM-9chQreNWgN1zfvxWOqKrpNivR7PzHq1_0CAdUfmN2DDSi9CeoPjs8-oaUBLJcvpq94MVaX0ZWpK2L6yx07hcx4GWhPM5Kbv2s7Cs-UzQA4pWTVtM27l9wm5N-i1LtjoEcbHOXLlHen21XTvHrDokOqZHYKh_LgY_1CiaW-2jY7gTheCtnOrRwl3CCdODfQtEbxikudoiqyXyhyAG6mK2AzOTT4QFi8vWlnapr1krWfKNMweVeW0dO6AfN07Qq58uDfOpK_uMXUnmGHRXenjDEI" TargetMode="External"/><Relationship Id="rId2" Type="http://schemas.openxmlformats.org/officeDocument/2006/relationships/hyperlink" Target="javascript:%20consultaProceso('25-13-14337002')" TargetMode="External"/><Relationship Id="rId1" Type="http://schemas.openxmlformats.org/officeDocument/2006/relationships/hyperlink" Target="javascript:%20consultaProceso('25-4-14348805')" TargetMode="External"/><Relationship Id="rId6" Type="http://schemas.openxmlformats.org/officeDocument/2006/relationships/hyperlink" Target="javascript:%20consultaProceso('25-4-14338617')" TargetMode="External"/><Relationship Id="rId11" Type="http://schemas.openxmlformats.org/officeDocument/2006/relationships/hyperlink" Target="https://www.contratos.gov.co/consultas/detalleProceso.do?numConstancia=25-11-14332487&amp;g-recaptcha-response=03AFcWeA7yoeRQY_V2YP7M5Cnj83EqEXijzfdheZ_gVOSWDbEps6e-FQ5PIJpGd3di7AqBzmuukMqwVFNXZt6TdOdddEU2_QU0IJ4EL1GeIWmffqK5iDnTgqAFttZtaVjvOgr1W2QbA4u3U977fGsqbRIPzzTXi-gVpmlEix_tGeJV450zgokZCAZH_KKpVwhYOy67w9vv5cEw0llKzaQm-k-wmTlqkMX-QsXl0upixQT5QDHfsUl5cML2Ws9kquxvWtYm5i5tvGmLV1uQEgTdALMKa0ZzM7QXZhHWgM-XHW6rkP5XASoA3L4ObQzZJtfJ-6cIWVVHriPmOEJUyqi8XQmPJYdF-4tT7sOH2vXCKM43eWHvOE0VWBpq5g6UN9ZCVxOkNmzd7Z87lr3GcynLwNkV_xL9E3BDOdTu0RqVIsqkmGsAc64TUHaouEqRazTXwgIiJtrCD1EuyA3PJ-CmKyuDITPnSnzy_9qvIBOzQoR3IUhOAINo5HEdXEVdKg-TWOMNwY0P0I4rXCOCy6y9HKYrjy17YosykldeHlo9YgZRzp0_4f7GkP-hgb28S4wh5rA6rckd5IRrQe8kKbNKXWk-zXNvMlr2nvsVhDNMkz2aUi4ngOgYJ9h9reoUbdNXCpnVL3oW8_aKCrQAUoM2fKrkhqDBoRuBx8wv2NiANGrbUf7F06U3QmHaPwOTmYbvgJI5olVDg01ClrcxORLGtwOi7kftsw45x00XFaF8EDC2S6kysHtGjGIgvlzvuRU4Wij2oSRbu3vWGsa39l1RH0xJe_z-GHA8JzZjfpQ08uZg702kF6wBr4-f-_mSWcs2BPa4lFvk33kq2CIYBxCHMcdbAx3_1vPLGhIjnsvB7rIPHYdft2HGS6a5xPnmJwX8QQJTkuCe0OuA2n4Haj2LIRXkBUnfI6uzB9NsnsH3YbCyO7kabKSihUt02V70iF5t_-yCI0iwDJ-brO6m1cnfPasDE5I4WDq6SScHofNEl1WIBFsZbVEyLG464x3DOZ1rW6j6tmjXQCca" TargetMode="External"/><Relationship Id="rId5" Type="http://schemas.openxmlformats.org/officeDocument/2006/relationships/hyperlink" Target="javascript:%20consultaProceso('25-11-14332487')" TargetMode="External"/><Relationship Id="rId10" Type="http://schemas.openxmlformats.org/officeDocument/2006/relationships/hyperlink" Target="https://www.contratos.gov.co/consultas/detalleProceso.do?numConstancia=25-13-14344265&amp;g-recaptcha-response=03AFcWeA7oQfIepsI12mKK14SXPjomMyoHGDPB8fguI6k9HyiqaNOXH6iRDov7bOsMYqZBfRm_Qqu_y4g1AVVYhQttDav6GB92V2QL7g1IMd4CY3JhyXgwq3kzW7KT3lvPN6oyY4ua_ILdO6SxWVBeZ3W019Rnv_ZgZrZ2zm6SgYeZdzJQ1yOkUXiM1IOB6e-wTVhdqqeDvXt9Ka3CWcm_4TNvmYcJSCMATzEsW0vZJIjdBWeeuCgzlNvsUt2ECHFp5QtICVvsnW1ymhGo1gayAjyNnmH43npi5m9XlbdLsDBjrldBbD18hQNl9VhZ-LzEV13xOTL9NpUcFLHLDDPHo2DwZpjajIivLBAcvMdwnCBtLhhu0_NUL3zpRaJKAHbFAX-556IhePtzuHZFF4QP6PMG8klY9ob6IqXoSQrCZ80vHxSi-5uJPhRE-DFVbYZMeM7bef2BaF5zjn_1lspFXFgRsTozcZKVP7Zps_MgHfvoznTf6-AgmhLmfLWyQXrGrWdmc-9ULeRVLYq-tNcyI_XG3tEQ3AfAqPwMM1ZZtkyUGpPUbu3B2J1X8Vvnu63S73C6leKHkBJShaF8PvFrHP88E68rR1iYtxYfya449zUPrRUfXenZOazHPtK3twdskB9nWfWk8LdqHh5y8jSNdCf_hOkxawWc_tungsShz7CWtpSXipAPfNCsbLUKcFIGrLH8XgKqRWfjiti_evlZi7NBwUIDBwHo8XzAY3xYdaXLaNtgaqrEY8efg920rQdY58ljeY1uMPXLkjWLTQ8dXJeLDiQghppvAFyYVjEZ_Zy3rnzlGVLmZzyIGX48v6gaLVu7p5Q9P2uv9ZZ1A70IKcM-AJ3jJJrFwfQPy-ry7Zn1mzSU6EPPCAwzKgbX9tN82uqwJ6izUV-tptWFynJmlJ6X-9pj6VAMJQuQvGwBss244QqMYlZxA-9OgAsnZlaMYkGNOY3ksT_npNL8C0efXz0Zq5KltVxp_l0wf59tejRwTC6qoSTM8HaKDmaevkl2WqxbtboQfdsx" TargetMode="External"/><Relationship Id="rId4" Type="http://schemas.openxmlformats.org/officeDocument/2006/relationships/hyperlink" Target="javascript:%20consultaProceso('25-13-14344265')" TargetMode="External"/><Relationship Id="rId9" Type="http://schemas.openxmlformats.org/officeDocument/2006/relationships/hyperlink" Target="https://www.contratos.gov.co/consultas/detalleProceso.do?numConstancia=25-13-14337024&amp;g-recaptcha-response=03AFcWeA61vsOb2ZJ6lFN5GjW3iod8H6_jWfSO9wvUa1eBD7oJJfZAIiacIn9VZTWdMcmjblkp0lLfN924LAG6eSwGtn__eRiAmPjJkycprwA0jYh4AoZzwRUs_ziR8ranTg1h4p-UDbS3FmmqxZpysd3p3eCZ3NBVRJiSknRZTyoTHbTE25UJjmzZj-Bpz9RmGbhqVM1CrzrTZod6tGqis29EwtNJDFcizkH7aSxndZY0SwBPSx47AT80SlU8fSbh5Ti-wu6KeOVaCUC-OQxXwJ-VsyamvOGIjc59A6JP7vAgvgYYwlBPTz49puhLN5BOr-1GGZhOZ4kYNI_3Cx0SkueRH6S9KEkMGohk_0bo9gYwXeeNZiO8KnT3OrlCciUBa8QFcESCm_Zir2HaIL-9YUV5e7AQJw_GjvCujm_CUkoHWjzxr1GbBTM-07XgAiumCpJ4ZdGU5TvLcrlMGuiEtXsDupdH8_Xs3he_b7M08vl6_BXnk6e4sJj1Z_o555NjA7b4ul8JuMgXwmMWNfCMuC296Vibt4Ee9_StMDk_lwEYBtduYswWAEFm_ZLv0ZhJUBRCCyybKdLdZbTFFFLC_voibnPoCwI3l2EKPK6JGxfKLIHa3vKJtc1axFEN_A9Rjky8zgd_EFookfEWwAw6zQ8LRAfUWHj4zVXUv-IFhnB_7eU2slj_hoirsMHgggyVSkNZA1rRH-PFcMcZK-iXyKHw9XOaztQAmkYZEnlrmpEJXUs3sFVjbhM-2rwcJ7piPhik_Rejh0PIyLIB7hTWOmmdSpqJ1hndSAHRi2dtzB8fVvsh13K8Lh5ThJcrc8jk5B4QMvLbc_PcsdB54LwRqSxbjUQsBTMK8rKV3978Xm2cwau3ijWbnSLIGTTSPM3um6-bD8uZfxdJvzLfVqynOrHfMPIRyBAMY9bQ2WiLtoxWtq7l8ahCwwamuol5OxEJjiIWOhACBTiNzN8YD44ES6w0DuM3eL6CLJOmqZL2i_NkeGduFY1iZTFeqAWsb1BkI7VgTpb6rz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6"/>
  <sheetViews>
    <sheetView showGridLines="0" tabSelected="1" zoomScale="80" zoomScaleNormal="80" zoomScaleSheetLayoutView="85" workbookViewId="0">
      <selection activeCell="H57" sqref="H57"/>
    </sheetView>
  </sheetViews>
  <sheetFormatPr baseColWidth="10" defaultRowHeight="14.4" x14ac:dyDescent="0.3"/>
  <cols>
    <col min="1" max="1" width="152.5546875" customWidth="1"/>
    <col min="2" max="2" width="20.109375" style="84" bestFit="1" customWidth="1"/>
    <col min="3" max="3" width="30" style="75" bestFit="1" customWidth="1"/>
    <col min="4" max="4" width="21" style="84" customWidth="1"/>
    <col min="5" max="5" width="23.5546875" style="75" customWidth="1"/>
    <col min="6" max="6" width="25.88671875" customWidth="1"/>
    <col min="7" max="7" width="24.88671875" customWidth="1"/>
    <col min="8" max="8" width="27.77734375" customWidth="1"/>
    <col min="9" max="9" width="23.5546875" customWidth="1"/>
    <col min="10" max="10" width="20.88671875" customWidth="1"/>
    <col min="11" max="11" width="26.109375" customWidth="1"/>
  </cols>
  <sheetData>
    <row r="1" spans="1:34" ht="45.75" customHeight="1" x14ac:dyDescent="0.3">
      <c r="A1" s="118" t="s">
        <v>35</v>
      </c>
      <c r="B1" s="118"/>
      <c r="C1" s="118"/>
    </row>
    <row r="2" spans="1:34" ht="33.6" x14ac:dyDescent="0.3">
      <c r="A2" s="118" t="s">
        <v>69</v>
      </c>
      <c r="B2" s="118"/>
      <c r="C2" s="118"/>
    </row>
    <row r="3" spans="1:34" ht="30.75" customHeight="1" x14ac:dyDescent="0.3"/>
    <row r="4" spans="1:34" ht="25.8" x14ac:dyDescent="0.5">
      <c r="A4" s="7" t="s">
        <v>26</v>
      </c>
    </row>
    <row r="5" spans="1:34" s="5" customFormat="1" ht="31.5" customHeight="1" x14ac:dyDescent="0.3">
      <c r="A5" s="8" t="s">
        <v>25</v>
      </c>
      <c r="B5" s="115" t="s">
        <v>50</v>
      </c>
      <c r="C5" s="115"/>
      <c r="D5" s="114" t="s">
        <v>71</v>
      </c>
      <c r="E5" s="115"/>
      <c r="F5" s="114" t="s">
        <v>68</v>
      </c>
      <c r="G5" s="115"/>
      <c r="H5" s="114" t="s">
        <v>52</v>
      </c>
      <c r="I5" s="115"/>
      <c r="J5" s="114" t="s">
        <v>48</v>
      </c>
      <c r="K5" s="115"/>
      <c r="L5" s="116"/>
      <c r="M5" s="117"/>
      <c r="N5" s="116"/>
      <c r="O5" s="117"/>
      <c r="P5" s="116"/>
      <c r="Q5" s="117"/>
      <c r="R5" s="116"/>
      <c r="S5" s="117"/>
      <c r="T5" s="116"/>
      <c r="U5" s="117"/>
      <c r="V5" s="116"/>
      <c r="W5" s="117"/>
      <c r="X5" s="116"/>
      <c r="Y5" s="117"/>
      <c r="Z5" s="116"/>
      <c r="AA5" s="117"/>
      <c r="AB5" s="116"/>
      <c r="AC5" s="117"/>
      <c r="AD5" s="116"/>
      <c r="AE5" s="117"/>
      <c r="AF5" s="116"/>
      <c r="AG5" s="116"/>
    </row>
    <row r="6" spans="1:34" s="5" customFormat="1" ht="32.25" customHeight="1" x14ac:dyDescent="0.3">
      <c r="B6" s="85" t="s">
        <v>20</v>
      </c>
      <c r="C6" s="77" t="s">
        <v>21</v>
      </c>
      <c r="D6" s="85" t="s">
        <v>20</v>
      </c>
      <c r="E6" s="77" t="s">
        <v>21</v>
      </c>
      <c r="F6" s="85" t="s">
        <v>20</v>
      </c>
      <c r="G6" s="77" t="s">
        <v>21</v>
      </c>
      <c r="H6" s="85" t="s">
        <v>20</v>
      </c>
      <c r="I6" s="77" t="s">
        <v>21</v>
      </c>
      <c r="J6" s="85" t="s">
        <v>20</v>
      </c>
      <c r="K6" s="77" t="s">
        <v>21</v>
      </c>
      <c r="L6" s="4"/>
      <c r="M6" s="20"/>
      <c r="N6" s="4"/>
      <c r="O6" s="20"/>
      <c r="P6" s="4"/>
      <c r="Q6" s="20"/>
      <c r="R6" s="4"/>
      <c r="S6" s="20"/>
      <c r="T6" s="4"/>
      <c r="U6" s="20"/>
      <c r="V6" s="4"/>
      <c r="W6" s="20"/>
      <c r="X6" s="4"/>
      <c r="Y6" s="20"/>
      <c r="Z6" s="4"/>
      <c r="AA6" s="20"/>
      <c r="AB6" s="4"/>
      <c r="AC6" s="20"/>
      <c r="AD6" s="4"/>
      <c r="AE6" s="20"/>
      <c r="AF6" s="4"/>
      <c r="AG6" s="20"/>
    </row>
    <row r="7" spans="1:34" ht="21" x14ac:dyDescent="0.3">
      <c r="A7" s="6" t="s">
        <v>17</v>
      </c>
      <c r="B7" s="86">
        <f>J7+H7+F7+D7</f>
        <v>0</v>
      </c>
      <c r="C7" s="78">
        <f>K7+I7+G7+E7</f>
        <v>0</v>
      </c>
      <c r="D7" s="17">
        <v>0</v>
      </c>
      <c r="E7" s="78">
        <v>0</v>
      </c>
      <c r="F7" s="17">
        <v>0</v>
      </c>
      <c r="G7" s="78">
        <v>0</v>
      </c>
      <c r="H7" s="17">
        <v>0</v>
      </c>
      <c r="I7" s="78">
        <v>0</v>
      </c>
      <c r="J7" s="17">
        <v>0</v>
      </c>
      <c r="K7" s="78">
        <v>0</v>
      </c>
      <c r="L7" s="21"/>
      <c r="M7" s="22"/>
      <c r="N7" s="21"/>
      <c r="O7" s="22"/>
      <c r="P7" s="21"/>
      <c r="Q7" s="22"/>
      <c r="R7" s="23"/>
      <c r="S7" s="22"/>
      <c r="T7" s="21"/>
      <c r="U7" s="24"/>
      <c r="V7" s="25"/>
      <c r="W7" s="22"/>
      <c r="X7" s="25"/>
      <c r="Y7" s="24"/>
      <c r="Z7" s="26"/>
      <c r="AA7" s="22"/>
      <c r="AB7" s="27"/>
      <c r="AC7" s="28"/>
      <c r="AD7" s="27"/>
      <c r="AE7" s="28"/>
      <c r="AF7" s="27"/>
      <c r="AG7" s="28"/>
    </row>
    <row r="8" spans="1:34" ht="21" x14ac:dyDescent="0.3">
      <c r="A8" s="6" t="s">
        <v>23</v>
      </c>
      <c r="B8" s="86">
        <f t="shared" ref="B8:B11" si="0">J8+H8+F8+D8</f>
        <v>0</v>
      </c>
      <c r="C8" s="78">
        <f t="shared" ref="C8:C11" si="1">K8+I8+G8+E8</f>
        <v>0</v>
      </c>
      <c r="D8" s="17">
        <v>0</v>
      </c>
      <c r="E8" s="78">
        <v>0</v>
      </c>
      <c r="F8" s="17">
        <v>0</v>
      </c>
      <c r="G8" s="78">
        <v>0</v>
      </c>
      <c r="H8" s="17">
        <v>0</v>
      </c>
      <c r="I8" s="78">
        <v>0</v>
      </c>
      <c r="J8" s="17">
        <v>0</v>
      </c>
      <c r="K8" s="78">
        <v>0</v>
      </c>
      <c r="L8" s="21"/>
      <c r="M8" s="22"/>
      <c r="N8" s="21"/>
      <c r="O8" s="22"/>
      <c r="P8" s="21"/>
      <c r="Q8" s="22"/>
      <c r="R8" s="23"/>
      <c r="S8" s="22"/>
      <c r="T8" s="21"/>
      <c r="U8" s="24"/>
      <c r="V8" s="25"/>
      <c r="W8" s="22"/>
      <c r="X8" s="25"/>
      <c r="Y8" s="24"/>
      <c r="Z8" s="26"/>
      <c r="AA8" s="22"/>
      <c r="AB8" s="27"/>
      <c r="AC8" s="28"/>
      <c r="AD8" s="27"/>
      <c r="AE8" s="28"/>
      <c r="AF8" s="27"/>
      <c r="AG8" s="28"/>
    </row>
    <row r="9" spans="1:34" ht="21" x14ac:dyDescent="0.3">
      <c r="A9" s="6" t="s">
        <v>22</v>
      </c>
      <c r="B9" s="86">
        <f t="shared" si="0"/>
        <v>0</v>
      </c>
      <c r="C9" s="78">
        <f t="shared" si="1"/>
        <v>0</v>
      </c>
      <c r="D9" s="17">
        <v>0</v>
      </c>
      <c r="E9" s="78">
        <v>0</v>
      </c>
      <c r="F9" s="17">
        <v>0</v>
      </c>
      <c r="G9" s="78">
        <v>0</v>
      </c>
      <c r="H9" s="17">
        <v>0</v>
      </c>
      <c r="I9" s="78">
        <v>0</v>
      </c>
      <c r="J9" s="17">
        <v>0</v>
      </c>
      <c r="K9" s="78">
        <v>0</v>
      </c>
      <c r="L9" s="21"/>
      <c r="M9" s="22"/>
      <c r="N9" s="21"/>
      <c r="O9" s="22"/>
      <c r="P9" s="21"/>
      <c r="Q9" s="22"/>
      <c r="R9" s="23"/>
      <c r="S9" s="22"/>
      <c r="T9" s="21"/>
      <c r="U9" s="24"/>
      <c r="V9" s="25"/>
      <c r="W9" s="22"/>
      <c r="X9" s="25"/>
      <c r="Y9" s="24"/>
      <c r="Z9" s="26"/>
      <c r="AA9" s="22"/>
      <c r="AB9" s="27"/>
      <c r="AC9" s="28"/>
      <c r="AD9" s="27"/>
      <c r="AE9" s="28"/>
      <c r="AF9" s="27"/>
      <c r="AG9" s="28"/>
    </row>
    <row r="10" spans="1:34" ht="21" x14ac:dyDescent="0.3">
      <c r="A10" s="6" t="s">
        <v>18</v>
      </c>
      <c r="B10" s="86">
        <f t="shared" si="0"/>
        <v>5</v>
      </c>
      <c r="C10" s="78">
        <f t="shared" si="1"/>
        <v>6894472466</v>
      </c>
      <c r="D10" s="17">
        <v>3</v>
      </c>
      <c r="E10" s="78">
        <v>3169200601</v>
      </c>
      <c r="F10" s="17">
        <v>0</v>
      </c>
      <c r="G10" s="78">
        <v>0</v>
      </c>
      <c r="H10" s="17">
        <v>2</v>
      </c>
      <c r="I10" s="78">
        <v>3725271865</v>
      </c>
      <c r="J10" s="17">
        <v>0</v>
      </c>
      <c r="K10" s="78">
        <v>0</v>
      </c>
      <c r="L10" s="21"/>
      <c r="M10" s="22"/>
      <c r="N10" s="21"/>
      <c r="O10" s="22"/>
      <c r="P10" s="21"/>
      <c r="Q10" s="22"/>
      <c r="R10" s="23"/>
      <c r="S10" s="22"/>
      <c r="T10" s="21"/>
      <c r="U10" s="24"/>
      <c r="V10" s="25"/>
      <c r="W10" s="22"/>
      <c r="X10" s="25"/>
      <c r="Y10" s="24"/>
      <c r="Z10" s="26"/>
      <c r="AA10" s="22"/>
      <c r="AB10" s="27"/>
      <c r="AC10" s="28"/>
      <c r="AD10" s="27"/>
      <c r="AE10" s="28"/>
      <c r="AF10" s="27"/>
      <c r="AG10" s="28"/>
    </row>
    <row r="11" spans="1:34" ht="21" x14ac:dyDescent="0.3">
      <c r="A11" s="6" t="s">
        <v>19</v>
      </c>
      <c r="B11" s="86">
        <f t="shared" si="0"/>
        <v>5</v>
      </c>
      <c r="C11" s="78">
        <f t="shared" si="1"/>
        <v>2555420641</v>
      </c>
      <c r="D11" s="17">
        <v>2</v>
      </c>
      <c r="E11" s="78">
        <v>926451225</v>
      </c>
      <c r="F11" s="17">
        <v>1</v>
      </c>
      <c r="G11" s="78">
        <v>110000000</v>
      </c>
      <c r="H11" s="17">
        <v>1</v>
      </c>
      <c r="I11" s="78">
        <v>154000000</v>
      </c>
      <c r="J11" s="17">
        <v>1</v>
      </c>
      <c r="K11" s="78">
        <v>1364969416</v>
      </c>
      <c r="L11" s="21"/>
      <c r="M11" s="22"/>
      <c r="N11" s="21"/>
      <c r="O11" s="22"/>
      <c r="P11" s="21"/>
      <c r="Q11" s="22"/>
      <c r="R11" s="23"/>
      <c r="S11" s="22"/>
      <c r="T11" s="21"/>
      <c r="U11" s="24"/>
      <c r="V11" s="25"/>
      <c r="W11" s="22"/>
      <c r="X11" s="25"/>
      <c r="Y11" s="24"/>
      <c r="Z11" s="26"/>
      <c r="AA11" s="22"/>
      <c r="AB11" s="27"/>
      <c r="AC11" s="28"/>
      <c r="AD11" s="27"/>
      <c r="AE11" s="28"/>
      <c r="AF11" s="27"/>
      <c r="AG11" s="28"/>
    </row>
    <row r="12" spans="1:34" ht="21" x14ac:dyDescent="0.3">
      <c r="A12" s="9" t="s">
        <v>31</v>
      </c>
      <c r="B12" s="87">
        <f t="shared" ref="B12:C12" si="2">SUM(B7:B11)</f>
        <v>10</v>
      </c>
      <c r="C12" s="79">
        <f t="shared" si="2"/>
        <v>9449893107</v>
      </c>
      <c r="D12" s="18">
        <f>SUM(D7:D11)</f>
        <v>5</v>
      </c>
      <c r="E12" s="79">
        <f>SUM(E7:E11)</f>
        <v>4095651826</v>
      </c>
      <c r="F12" s="18">
        <f t="shared" ref="F12:K12" si="3">SUM(F7:F11)</f>
        <v>1</v>
      </c>
      <c r="G12" s="79">
        <f t="shared" si="3"/>
        <v>110000000</v>
      </c>
      <c r="H12" s="18">
        <f t="shared" si="3"/>
        <v>3</v>
      </c>
      <c r="I12" s="79">
        <f t="shared" si="3"/>
        <v>3879271865</v>
      </c>
      <c r="J12" s="18">
        <f t="shared" si="3"/>
        <v>1</v>
      </c>
      <c r="K12" s="79">
        <f t="shared" si="3"/>
        <v>1364969416</v>
      </c>
      <c r="L12" s="29"/>
      <c r="M12" s="30"/>
      <c r="N12" s="29"/>
      <c r="O12" s="30"/>
      <c r="P12" s="29"/>
      <c r="Q12" s="30"/>
      <c r="R12" s="31"/>
      <c r="S12" s="30"/>
      <c r="T12" s="29"/>
      <c r="U12" s="32"/>
      <c r="V12" s="33"/>
      <c r="W12" s="30"/>
      <c r="X12" s="33"/>
      <c r="Y12" s="32"/>
      <c r="Z12" s="34"/>
      <c r="AA12" s="30"/>
      <c r="AB12" s="35"/>
      <c r="AC12" s="36"/>
      <c r="AD12" s="35"/>
      <c r="AE12" s="36"/>
      <c r="AF12" s="35"/>
      <c r="AG12" s="36"/>
    </row>
    <row r="13" spans="1:34" x14ac:dyDescent="0.3">
      <c r="D13"/>
      <c r="E13"/>
    </row>
    <row r="14" spans="1:34" x14ac:dyDescent="0.3">
      <c r="D14"/>
      <c r="E14"/>
    </row>
    <row r="15" spans="1:34" ht="25.8" x14ac:dyDescent="0.5">
      <c r="A15" s="7" t="s">
        <v>28</v>
      </c>
      <c r="D15"/>
      <c r="E15"/>
    </row>
    <row r="16" spans="1:34" s="5" customFormat="1" ht="31.5" customHeight="1" x14ac:dyDescent="0.3">
      <c r="A16" s="8" t="s">
        <v>29</v>
      </c>
      <c r="B16" s="115" t="s">
        <v>50</v>
      </c>
      <c r="C16" s="115"/>
      <c r="D16" s="114" t="s">
        <v>71</v>
      </c>
      <c r="E16" s="115"/>
      <c r="F16" s="114" t="s">
        <v>68</v>
      </c>
      <c r="G16" s="115"/>
      <c r="H16" s="114" t="s">
        <v>52</v>
      </c>
      <c r="I16" s="115"/>
      <c r="J16" s="114" t="s">
        <v>48</v>
      </c>
      <c r="K16" s="115"/>
      <c r="L16" s="116"/>
      <c r="M16" s="117"/>
      <c r="N16" s="116"/>
      <c r="O16" s="117"/>
      <c r="P16" s="116"/>
      <c r="Q16" s="117"/>
      <c r="R16" s="116"/>
      <c r="S16" s="117"/>
      <c r="T16" s="116"/>
      <c r="U16" s="117"/>
      <c r="V16" s="116"/>
      <c r="W16" s="117"/>
      <c r="X16" s="116"/>
      <c r="Y16" s="117"/>
      <c r="Z16" s="116"/>
      <c r="AA16" s="117"/>
      <c r="AB16" s="116"/>
      <c r="AC16" s="117"/>
      <c r="AD16" s="116"/>
      <c r="AE16" s="117"/>
      <c r="AF16" s="116"/>
      <c r="AG16" s="116"/>
      <c r="AH16"/>
    </row>
    <row r="17" spans="1:34" s="5" customFormat="1" ht="32.25" customHeight="1" x14ac:dyDescent="0.3">
      <c r="B17" s="85" t="s">
        <v>20</v>
      </c>
      <c r="C17" s="77" t="s">
        <v>21</v>
      </c>
      <c r="D17" s="85" t="s">
        <v>20</v>
      </c>
      <c r="E17" s="77" t="s">
        <v>21</v>
      </c>
      <c r="F17" s="85" t="s">
        <v>20</v>
      </c>
      <c r="G17" s="77" t="s">
        <v>21</v>
      </c>
      <c r="H17" s="85" t="s">
        <v>20</v>
      </c>
      <c r="I17" s="77" t="s">
        <v>21</v>
      </c>
      <c r="J17" s="85" t="s">
        <v>20</v>
      </c>
      <c r="K17" s="77" t="s">
        <v>21</v>
      </c>
      <c r="L17" s="4"/>
      <c r="M17" s="20"/>
      <c r="N17" s="4"/>
      <c r="O17" s="20"/>
      <c r="P17" s="4"/>
      <c r="Q17" s="20"/>
      <c r="R17" s="4"/>
      <c r="S17" s="20"/>
      <c r="T17" s="4"/>
      <c r="U17" s="20"/>
      <c r="V17" s="4"/>
      <c r="W17" s="20"/>
      <c r="X17" s="4"/>
      <c r="Y17" s="20"/>
      <c r="Z17" s="4"/>
      <c r="AA17" s="20"/>
      <c r="AB17" s="4"/>
      <c r="AC17" s="20"/>
      <c r="AD17" s="4"/>
      <c r="AE17" s="20"/>
      <c r="AF17" s="4"/>
      <c r="AG17" s="20"/>
      <c r="AH17"/>
    </row>
    <row r="18" spans="1:34" ht="21" customHeight="1" x14ac:dyDescent="0.3">
      <c r="A18" s="6" t="s">
        <v>17</v>
      </c>
      <c r="B18" s="86">
        <f>J18+H18+F18+D18</f>
        <v>0</v>
      </c>
      <c r="C18" s="78">
        <f>K18+I18+G18+E18</f>
        <v>0</v>
      </c>
      <c r="D18" s="17">
        <v>0</v>
      </c>
      <c r="E18" s="78">
        <v>0</v>
      </c>
      <c r="F18" s="17">
        <v>0</v>
      </c>
      <c r="G18" s="78">
        <v>0</v>
      </c>
      <c r="H18" s="17">
        <v>0</v>
      </c>
      <c r="I18" s="78">
        <v>0</v>
      </c>
      <c r="J18" s="17">
        <v>0</v>
      </c>
      <c r="K18" s="78">
        <v>0</v>
      </c>
      <c r="L18" s="21"/>
      <c r="M18" s="22"/>
      <c r="N18" s="21"/>
      <c r="O18" s="24"/>
      <c r="P18" s="21"/>
      <c r="Q18" s="22"/>
      <c r="R18" s="23"/>
      <c r="S18" s="22"/>
      <c r="T18" s="21"/>
      <c r="U18" s="24"/>
      <c r="V18" s="21"/>
      <c r="W18" s="22"/>
      <c r="X18" s="25"/>
      <c r="Y18" s="24"/>
      <c r="Z18" s="26"/>
      <c r="AA18" s="24"/>
      <c r="AB18" s="27"/>
      <c r="AC18" s="28"/>
      <c r="AD18" s="27"/>
      <c r="AE18" s="28"/>
      <c r="AF18" s="27"/>
      <c r="AG18" s="28"/>
    </row>
    <row r="19" spans="1:34" ht="21" x14ac:dyDescent="0.3">
      <c r="A19" s="6" t="s">
        <v>23</v>
      </c>
      <c r="B19" s="86">
        <f t="shared" ref="B19:B22" si="4">J19+H19+F19+D19</f>
        <v>0</v>
      </c>
      <c r="C19" s="78">
        <f t="shared" ref="C19:C22" si="5">K19+I19+G19+E19</f>
        <v>0</v>
      </c>
      <c r="D19" s="17">
        <v>0</v>
      </c>
      <c r="E19" s="78">
        <v>0</v>
      </c>
      <c r="F19" s="17">
        <v>0</v>
      </c>
      <c r="G19" s="78">
        <v>0</v>
      </c>
      <c r="H19" s="17">
        <v>0</v>
      </c>
      <c r="I19" s="78">
        <v>0</v>
      </c>
      <c r="J19" s="17">
        <v>0</v>
      </c>
      <c r="K19" s="78">
        <v>0</v>
      </c>
      <c r="L19" s="21"/>
      <c r="M19" s="22"/>
      <c r="N19" s="21"/>
      <c r="O19" s="24"/>
      <c r="P19" s="21"/>
      <c r="Q19" s="22"/>
      <c r="R19" s="23"/>
      <c r="S19" s="22"/>
      <c r="T19" s="21"/>
      <c r="U19" s="24"/>
      <c r="V19" s="21"/>
      <c r="W19" s="22"/>
      <c r="X19" s="25"/>
      <c r="Y19" s="24"/>
      <c r="Z19" s="26"/>
      <c r="AA19" s="24"/>
      <c r="AB19" s="27"/>
      <c r="AC19" s="28"/>
      <c r="AD19" s="27"/>
      <c r="AE19" s="28"/>
      <c r="AF19" s="27"/>
      <c r="AG19" s="28"/>
    </row>
    <row r="20" spans="1:34" ht="21" x14ac:dyDescent="0.3">
      <c r="A20" s="6" t="s">
        <v>22</v>
      </c>
      <c r="B20" s="86">
        <f t="shared" si="4"/>
        <v>0</v>
      </c>
      <c r="C20" s="78">
        <f t="shared" si="5"/>
        <v>0</v>
      </c>
      <c r="D20" s="17">
        <v>0</v>
      </c>
      <c r="E20" s="78">
        <v>0</v>
      </c>
      <c r="F20" s="17">
        <v>0</v>
      </c>
      <c r="G20" s="78">
        <v>0</v>
      </c>
      <c r="H20" s="17">
        <v>0</v>
      </c>
      <c r="I20" s="78">
        <v>0</v>
      </c>
      <c r="J20" s="17">
        <v>0</v>
      </c>
      <c r="K20" s="78">
        <v>0</v>
      </c>
      <c r="L20" s="21"/>
      <c r="M20" s="22"/>
      <c r="N20" s="21"/>
      <c r="O20" s="24"/>
      <c r="P20" s="21"/>
      <c r="Q20" s="22"/>
      <c r="R20" s="23"/>
      <c r="S20" s="22"/>
      <c r="T20" s="21"/>
      <c r="U20" s="24"/>
      <c r="V20" s="21"/>
      <c r="W20" s="22"/>
      <c r="X20" s="25"/>
      <c r="Y20" s="24"/>
      <c r="Z20" s="26"/>
      <c r="AA20" s="24"/>
      <c r="AB20" s="27"/>
      <c r="AC20" s="28"/>
      <c r="AD20" s="27"/>
      <c r="AE20" s="28"/>
      <c r="AF20" s="27"/>
      <c r="AG20" s="28"/>
    </row>
    <row r="21" spans="1:34" ht="21" x14ac:dyDescent="0.3">
      <c r="A21" s="6" t="s">
        <v>18</v>
      </c>
      <c r="B21" s="86">
        <f t="shared" si="4"/>
        <v>2</v>
      </c>
      <c r="C21" s="78">
        <f t="shared" si="5"/>
        <v>79582107</v>
      </c>
      <c r="D21" s="17">
        <v>2</v>
      </c>
      <c r="E21" s="78">
        <v>79582107</v>
      </c>
      <c r="F21" s="17">
        <v>0</v>
      </c>
      <c r="G21" s="78">
        <v>0</v>
      </c>
      <c r="H21" s="17">
        <v>0</v>
      </c>
      <c r="I21" s="78">
        <v>0</v>
      </c>
      <c r="J21" s="17">
        <v>0</v>
      </c>
      <c r="K21" s="78">
        <v>0</v>
      </c>
      <c r="L21" s="21"/>
      <c r="M21" s="22"/>
      <c r="N21" s="21"/>
      <c r="O21" s="24"/>
      <c r="P21" s="21"/>
      <c r="Q21" s="22"/>
      <c r="R21" s="23"/>
      <c r="S21" s="22"/>
      <c r="T21" s="21"/>
      <c r="U21" s="24"/>
      <c r="V21" s="21"/>
      <c r="W21" s="22"/>
      <c r="X21" s="25"/>
      <c r="Y21" s="24"/>
      <c r="Z21" s="26"/>
      <c r="AA21" s="37"/>
      <c r="AB21" s="27"/>
      <c r="AC21" s="28"/>
      <c r="AD21" s="27"/>
      <c r="AE21" s="28"/>
      <c r="AF21" s="27"/>
      <c r="AG21" s="28"/>
    </row>
    <row r="22" spans="1:34" ht="21" x14ac:dyDescent="0.3">
      <c r="A22" s="6" t="s">
        <v>19</v>
      </c>
      <c r="B22" s="86">
        <f t="shared" si="4"/>
        <v>0</v>
      </c>
      <c r="C22" s="78">
        <f t="shared" si="5"/>
        <v>0</v>
      </c>
      <c r="D22" s="17">
        <v>0</v>
      </c>
      <c r="E22" s="78">
        <v>0</v>
      </c>
      <c r="F22" s="17">
        <v>0</v>
      </c>
      <c r="G22" s="78">
        <v>0</v>
      </c>
      <c r="H22" s="17">
        <v>0</v>
      </c>
      <c r="I22" s="78">
        <v>0</v>
      </c>
      <c r="J22" s="17">
        <v>0</v>
      </c>
      <c r="K22" s="78">
        <v>0</v>
      </c>
      <c r="L22" s="21"/>
      <c r="M22" s="22"/>
      <c r="N22" s="21"/>
      <c r="O22" s="24"/>
      <c r="P22" s="21"/>
      <c r="Q22" s="22"/>
      <c r="R22" s="23"/>
      <c r="S22" s="22"/>
      <c r="T22" s="21"/>
      <c r="U22" s="24"/>
      <c r="V22" s="21"/>
      <c r="W22" s="22"/>
      <c r="X22" s="25"/>
      <c r="Y22" s="24"/>
      <c r="Z22" s="26"/>
      <c r="AA22" s="24"/>
      <c r="AB22" s="27"/>
      <c r="AC22" s="28"/>
      <c r="AD22" s="27"/>
      <c r="AE22" s="28"/>
      <c r="AF22" s="27"/>
      <c r="AG22" s="28"/>
    </row>
    <row r="23" spans="1:34" ht="18.600000000000001" customHeight="1" x14ac:dyDescent="0.3">
      <c r="A23" s="9" t="s">
        <v>32</v>
      </c>
      <c r="B23" s="18">
        <f>SUM(B18:B22)</f>
        <v>2</v>
      </c>
      <c r="C23" s="79">
        <f t="shared" ref="C23" si="6">SUM(C18:C22)</f>
        <v>79582107</v>
      </c>
      <c r="D23" s="18">
        <f>SUM(D18:D22)</f>
        <v>2</v>
      </c>
      <c r="E23" s="79">
        <f>SUM(E18:E22)</f>
        <v>79582107</v>
      </c>
      <c r="F23" s="18">
        <v>0</v>
      </c>
      <c r="G23" s="79">
        <v>0</v>
      </c>
      <c r="H23" s="18">
        <v>0</v>
      </c>
      <c r="I23" s="79">
        <v>0</v>
      </c>
      <c r="J23" s="18">
        <v>0</v>
      </c>
      <c r="K23" s="79">
        <v>0</v>
      </c>
      <c r="L23" s="29"/>
      <c r="M23" s="30"/>
      <c r="N23" s="29"/>
      <c r="O23" s="32"/>
      <c r="P23" s="29"/>
      <c r="Q23" s="30"/>
      <c r="R23" s="31"/>
      <c r="S23" s="30"/>
      <c r="T23" s="29"/>
      <c r="U23" s="32"/>
      <c r="V23" s="29"/>
      <c r="W23" s="30"/>
      <c r="X23" s="33"/>
      <c r="Y23" s="32"/>
      <c r="Z23" s="34"/>
      <c r="AA23" s="32"/>
      <c r="AB23" s="35"/>
      <c r="AC23" s="36"/>
      <c r="AD23" s="35"/>
      <c r="AE23" s="36"/>
      <c r="AF23" s="35"/>
      <c r="AG23" s="36"/>
    </row>
    <row r="24" spans="1:34" x14ac:dyDescent="0.3">
      <c r="D24"/>
      <c r="E24"/>
    </row>
    <row r="25" spans="1:34" x14ac:dyDescent="0.3">
      <c r="D25"/>
      <c r="E25"/>
    </row>
    <row r="26" spans="1:34" ht="25.8" x14ac:dyDescent="0.5">
      <c r="A26" s="7" t="s">
        <v>27</v>
      </c>
      <c r="D26"/>
      <c r="E26"/>
    </row>
    <row r="27" spans="1:34" s="5" customFormat="1" ht="31.5" customHeight="1" x14ac:dyDescent="0.3">
      <c r="A27" s="8" t="s">
        <v>30</v>
      </c>
      <c r="B27" s="115" t="s">
        <v>50</v>
      </c>
      <c r="C27" s="115"/>
      <c r="D27" s="114" t="s">
        <v>71</v>
      </c>
      <c r="E27" s="115"/>
      <c r="F27" s="114" t="s">
        <v>68</v>
      </c>
      <c r="G27" s="115"/>
      <c r="H27" s="114" t="s">
        <v>52</v>
      </c>
      <c r="I27" s="115"/>
      <c r="J27" s="114" t="s">
        <v>48</v>
      </c>
      <c r="K27" s="115"/>
      <c r="L27" s="116"/>
      <c r="M27" s="117"/>
      <c r="N27" s="116"/>
      <c r="O27" s="117"/>
      <c r="P27" s="116"/>
      <c r="Q27" s="117"/>
      <c r="R27" s="116"/>
      <c r="S27" s="117"/>
      <c r="T27" s="116"/>
      <c r="U27" s="117"/>
      <c r="V27" s="116"/>
      <c r="W27" s="117"/>
      <c r="X27" s="116"/>
      <c r="Y27" s="117"/>
      <c r="Z27" s="116"/>
      <c r="AA27" s="117"/>
      <c r="AB27" s="116"/>
      <c r="AC27" s="117"/>
      <c r="AD27" s="116"/>
      <c r="AE27" s="117"/>
      <c r="AF27" s="116"/>
      <c r="AG27" s="116"/>
      <c r="AH27"/>
    </row>
    <row r="28" spans="1:34" s="5" customFormat="1" ht="32.25" customHeight="1" x14ac:dyDescent="0.3">
      <c r="B28" s="85" t="s">
        <v>20</v>
      </c>
      <c r="C28" s="77" t="s">
        <v>21</v>
      </c>
      <c r="D28" s="85" t="s">
        <v>20</v>
      </c>
      <c r="E28" s="77" t="s">
        <v>21</v>
      </c>
      <c r="F28" s="85" t="s">
        <v>20</v>
      </c>
      <c r="G28" s="77" t="s">
        <v>21</v>
      </c>
      <c r="H28" s="85" t="s">
        <v>20</v>
      </c>
      <c r="I28" s="77" t="s">
        <v>21</v>
      </c>
      <c r="J28" s="85" t="s">
        <v>20</v>
      </c>
      <c r="K28" s="77" t="s">
        <v>21</v>
      </c>
      <c r="L28" s="4"/>
      <c r="M28" s="20"/>
      <c r="N28" s="4"/>
      <c r="O28" s="20"/>
      <c r="P28" s="4"/>
      <c r="Q28" s="20"/>
      <c r="R28" s="4"/>
      <c r="S28" s="20"/>
      <c r="T28" s="4"/>
      <c r="U28" s="20"/>
      <c r="V28" s="4"/>
      <c r="W28" s="20"/>
      <c r="X28" s="4"/>
      <c r="Y28" s="20"/>
      <c r="Z28" s="4"/>
      <c r="AA28" s="20"/>
      <c r="AB28" s="4"/>
      <c r="AC28" s="20"/>
      <c r="AD28" s="4"/>
      <c r="AE28" s="20"/>
      <c r="AF28" s="4"/>
      <c r="AG28" s="20"/>
      <c r="AH28"/>
    </row>
    <row r="29" spans="1:34" ht="21" x14ac:dyDescent="0.3">
      <c r="A29" s="6" t="s">
        <v>17</v>
      </c>
      <c r="B29" s="86">
        <f>J29+H29+F29+D29</f>
        <v>0</v>
      </c>
      <c r="C29" s="78">
        <f>K29+I29+G29+E29</f>
        <v>0</v>
      </c>
      <c r="D29" s="17">
        <f>D18+D7</f>
        <v>0</v>
      </c>
      <c r="E29" s="78">
        <f>E18+E7</f>
        <v>0</v>
      </c>
      <c r="F29" s="17">
        <f>F18+F7</f>
        <v>0</v>
      </c>
      <c r="G29" s="78">
        <f>G18+G7</f>
        <v>0</v>
      </c>
      <c r="H29" s="17">
        <f>H18+H7</f>
        <v>0</v>
      </c>
      <c r="I29" s="78">
        <f>I18+I7</f>
        <v>0</v>
      </c>
      <c r="J29" s="17">
        <f>J18+J7</f>
        <v>0</v>
      </c>
      <c r="K29" s="78">
        <f>K18+K7</f>
        <v>0</v>
      </c>
      <c r="L29" s="21"/>
      <c r="M29" s="22"/>
      <c r="N29" s="21"/>
      <c r="O29" s="22"/>
      <c r="P29" s="21"/>
      <c r="Q29" s="22"/>
      <c r="R29" s="21"/>
      <c r="S29" s="22"/>
      <c r="T29" s="21"/>
      <c r="U29" s="24"/>
      <c r="V29" s="21"/>
      <c r="W29" s="22"/>
      <c r="X29" s="25"/>
      <c r="Y29" s="24"/>
      <c r="Z29" s="26"/>
      <c r="AA29" s="24"/>
      <c r="AB29" s="27"/>
      <c r="AC29" s="28"/>
      <c r="AD29" s="27"/>
      <c r="AE29" s="28"/>
      <c r="AF29" s="27"/>
      <c r="AG29" s="28"/>
    </row>
    <row r="30" spans="1:34" ht="21" x14ac:dyDescent="0.3">
      <c r="A30" s="6" t="s">
        <v>23</v>
      </c>
      <c r="B30" s="86">
        <f t="shared" ref="B30:B34" si="7">J30+H30+F30+D30</f>
        <v>0</v>
      </c>
      <c r="C30" s="78">
        <f t="shared" ref="C30:C33" si="8">K30+I30+G30+E30</f>
        <v>0</v>
      </c>
      <c r="D30" s="17">
        <f t="shared" ref="D30:E33" si="9">D19+D8</f>
        <v>0</v>
      </c>
      <c r="E30" s="78">
        <f t="shared" si="9"/>
        <v>0</v>
      </c>
      <c r="F30" s="17">
        <f>F19+F8</f>
        <v>0</v>
      </c>
      <c r="G30" s="78">
        <f>G19+G8</f>
        <v>0</v>
      </c>
      <c r="H30" s="17">
        <f>H19+H8</f>
        <v>0</v>
      </c>
      <c r="I30" s="78">
        <f>I19+I8</f>
        <v>0</v>
      </c>
      <c r="J30" s="17">
        <f>J19+J8</f>
        <v>0</v>
      </c>
      <c r="K30" s="78">
        <f>K19+K8</f>
        <v>0</v>
      </c>
      <c r="L30" s="21"/>
      <c r="M30" s="22"/>
      <c r="N30" s="21"/>
      <c r="O30" s="22"/>
      <c r="P30" s="21"/>
      <c r="Q30" s="22"/>
      <c r="R30" s="21"/>
      <c r="S30" s="22"/>
      <c r="T30" s="21"/>
      <c r="U30" s="24"/>
      <c r="V30" s="21"/>
      <c r="W30" s="22"/>
      <c r="X30" s="25"/>
      <c r="Y30" s="24"/>
      <c r="Z30" s="26"/>
      <c r="AA30" s="24"/>
      <c r="AB30" s="27"/>
      <c r="AC30" s="28"/>
      <c r="AD30" s="27"/>
      <c r="AE30" s="28"/>
      <c r="AF30" s="27"/>
      <c r="AG30" s="28"/>
    </row>
    <row r="31" spans="1:34" ht="21" x14ac:dyDescent="0.3">
      <c r="A31" s="6" t="s">
        <v>22</v>
      </c>
      <c r="B31" s="86">
        <f t="shared" si="7"/>
        <v>0</v>
      </c>
      <c r="C31" s="78">
        <f t="shared" si="8"/>
        <v>0</v>
      </c>
      <c r="D31" s="17">
        <f t="shared" si="9"/>
        <v>0</v>
      </c>
      <c r="E31" s="78">
        <f t="shared" si="9"/>
        <v>0</v>
      </c>
      <c r="F31" s="17">
        <f>F20+F9</f>
        <v>0</v>
      </c>
      <c r="G31" s="78">
        <f>G20+G9</f>
        <v>0</v>
      </c>
      <c r="H31" s="17">
        <f>H20+H9</f>
        <v>0</v>
      </c>
      <c r="I31" s="78">
        <f>I20+I9</f>
        <v>0</v>
      </c>
      <c r="J31" s="17">
        <f>J20+J9</f>
        <v>0</v>
      </c>
      <c r="K31" s="78">
        <f>K20+K9</f>
        <v>0</v>
      </c>
      <c r="L31" s="21"/>
      <c r="M31" s="22"/>
      <c r="N31" s="21"/>
      <c r="O31" s="22"/>
      <c r="P31" s="21"/>
      <c r="Q31" s="22"/>
      <c r="R31" s="21"/>
      <c r="S31" s="22"/>
      <c r="T31" s="21"/>
      <c r="U31" s="24"/>
      <c r="V31" s="21"/>
      <c r="W31" s="22"/>
      <c r="X31" s="25"/>
      <c r="Y31" s="24"/>
      <c r="Z31" s="26"/>
      <c r="AA31" s="24"/>
      <c r="AB31" s="27"/>
      <c r="AC31" s="28"/>
      <c r="AD31" s="27"/>
      <c r="AE31" s="28"/>
      <c r="AF31" s="27"/>
      <c r="AG31" s="28"/>
    </row>
    <row r="32" spans="1:34" ht="21" x14ac:dyDescent="0.3">
      <c r="A32" s="6" t="s">
        <v>18</v>
      </c>
      <c r="B32" s="86">
        <f t="shared" si="7"/>
        <v>7</v>
      </c>
      <c r="C32" s="78">
        <f t="shared" si="8"/>
        <v>6974054573</v>
      </c>
      <c r="D32" s="17">
        <f t="shared" si="9"/>
        <v>5</v>
      </c>
      <c r="E32" s="78">
        <f t="shared" si="9"/>
        <v>3248782708</v>
      </c>
      <c r="F32" s="17">
        <f>F21+F10</f>
        <v>0</v>
      </c>
      <c r="G32" s="78">
        <f>G21+G10</f>
        <v>0</v>
      </c>
      <c r="H32" s="17">
        <f>H21+H10</f>
        <v>2</v>
      </c>
      <c r="I32" s="78">
        <f>I21+I10</f>
        <v>3725271865</v>
      </c>
      <c r="J32" s="17">
        <f>J21+J10</f>
        <v>0</v>
      </c>
      <c r="K32" s="78">
        <f>K21+K10</f>
        <v>0</v>
      </c>
      <c r="L32" s="21"/>
      <c r="M32" s="22"/>
      <c r="N32" s="21"/>
      <c r="O32" s="22"/>
      <c r="P32" s="21"/>
      <c r="Q32" s="22"/>
      <c r="R32" s="21"/>
      <c r="S32" s="22"/>
      <c r="T32" s="21"/>
      <c r="U32" s="24"/>
      <c r="V32" s="21"/>
      <c r="W32" s="22"/>
      <c r="X32" s="25"/>
      <c r="Y32" s="24"/>
      <c r="Z32" s="26"/>
      <c r="AA32" s="24"/>
      <c r="AB32" s="27"/>
      <c r="AC32" s="28"/>
      <c r="AD32" s="27"/>
      <c r="AE32" s="28"/>
      <c r="AF32" s="27"/>
      <c r="AG32" s="28"/>
    </row>
    <row r="33" spans="1:34" ht="21" x14ac:dyDescent="0.3">
      <c r="A33" s="6" t="s">
        <v>19</v>
      </c>
      <c r="B33" s="86">
        <f t="shared" si="7"/>
        <v>5</v>
      </c>
      <c r="C33" s="78">
        <f t="shared" si="8"/>
        <v>2555420641</v>
      </c>
      <c r="D33" s="17">
        <f t="shared" si="9"/>
        <v>2</v>
      </c>
      <c r="E33" s="78">
        <f t="shared" si="9"/>
        <v>926451225</v>
      </c>
      <c r="F33" s="17">
        <f>F22+F11</f>
        <v>1</v>
      </c>
      <c r="G33" s="78">
        <f>G22+G11</f>
        <v>110000000</v>
      </c>
      <c r="H33" s="17">
        <f>H22+H11</f>
        <v>1</v>
      </c>
      <c r="I33" s="78">
        <f>I22+I11</f>
        <v>154000000</v>
      </c>
      <c r="J33" s="17">
        <f>J22+J11</f>
        <v>1</v>
      </c>
      <c r="K33" s="78">
        <f>K22+K11</f>
        <v>1364969416</v>
      </c>
      <c r="L33" s="21"/>
      <c r="M33" s="22"/>
      <c r="N33" s="21"/>
      <c r="O33" s="22"/>
      <c r="P33" s="21"/>
      <c r="Q33" s="22"/>
      <c r="R33" s="21"/>
      <c r="S33" s="22"/>
      <c r="T33" s="21"/>
      <c r="U33" s="24"/>
      <c r="V33" s="21"/>
      <c r="W33" s="22"/>
      <c r="X33" s="25"/>
      <c r="Y33" s="24"/>
      <c r="Z33" s="26"/>
      <c r="AA33" s="24"/>
      <c r="AB33" s="27"/>
      <c r="AC33" s="28"/>
      <c r="AD33" s="27"/>
      <c r="AE33" s="28"/>
      <c r="AF33" s="27"/>
      <c r="AG33" s="28"/>
    </row>
    <row r="34" spans="1:34" ht="21" customHeight="1" x14ac:dyDescent="0.3">
      <c r="A34" s="9" t="s">
        <v>33</v>
      </c>
      <c r="B34" s="86">
        <f>SUM(B29:B33)</f>
        <v>12</v>
      </c>
      <c r="C34" s="79">
        <f t="shared" ref="B34:C34" si="10">SUM(C29:C33)</f>
        <v>9529475214</v>
      </c>
      <c r="D34" s="18">
        <f>SUM(D29:D33)</f>
        <v>7</v>
      </c>
      <c r="E34" s="79">
        <f>SUM(E29:E33)</f>
        <v>4175233933</v>
      </c>
      <c r="F34" s="18">
        <f t="shared" ref="F34:K34" si="11">SUM(F29:F33)</f>
        <v>1</v>
      </c>
      <c r="G34" s="79">
        <f t="shared" si="11"/>
        <v>110000000</v>
      </c>
      <c r="H34" s="18">
        <f t="shared" si="11"/>
        <v>3</v>
      </c>
      <c r="I34" s="79">
        <f t="shared" si="11"/>
        <v>3879271865</v>
      </c>
      <c r="J34" s="18">
        <f t="shared" si="11"/>
        <v>1</v>
      </c>
      <c r="K34" s="79">
        <f t="shared" si="11"/>
        <v>1364969416</v>
      </c>
      <c r="L34" s="29"/>
      <c r="M34" s="30"/>
      <c r="N34" s="29"/>
      <c r="O34" s="30"/>
      <c r="P34" s="29"/>
      <c r="Q34" s="30"/>
      <c r="R34" s="29"/>
      <c r="S34" s="30"/>
      <c r="T34" s="29"/>
      <c r="U34" s="32"/>
      <c r="V34" s="29"/>
      <c r="W34" s="30"/>
      <c r="X34" s="33"/>
      <c r="Y34" s="32"/>
      <c r="Z34" s="34"/>
      <c r="AA34" s="32"/>
      <c r="AB34" s="35"/>
      <c r="AC34" s="36"/>
      <c r="AD34" s="35"/>
      <c r="AE34" s="36"/>
      <c r="AF34" s="35"/>
      <c r="AG34" s="36"/>
    </row>
    <row r="35" spans="1:34" x14ac:dyDescent="0.3">
      <c r="D35"/>
      <c r="E35"/>
    </row>
    <row r="36" spans="1:34" x14ac:dyDescent="0.3">
      <c r="D36"/>
      <c r="E36"/>
    </row>
    <row r="37" spans="1:34" ht="25.8" x14ac:dyDescent="0.5">
      <c r="A37" s="7" t="s">
        <v>34</v>
      </c>
      <c r="D37"/>
      <c r="E37"/>
    </row>
    <row r="38" spans="1:34" s="5" customFormat="1" ht="31.5" customHeight="1" x14ac:dyDescent="0.3">
      <c r="A38" s="8"/>
      <c r="B38" s="115" t="s">
        <v>50</v>
      </c>
      <c r="C38" s="115"/>
      <c r="D38" s="114" t="s">
        <v>71</v>
      </c>
      <c r="E38" s="115"/>
      <c r="F38" s="114" t="s">
        <v>68</v>
      </c>
      <c r="G38" s="115"/>
      <c r="H38" s="114" t="s">
        <v>52</v>
      </c>
      <c r="I38" s="115"/>
      <c r="J38" s="114" t="s">
        <v>48</v>
      </c>
      <c r="K38" s="115"/>
      <c r="L38" s="116"/>
      <c r="M38" s="117"/>
      <c r="N38" s="116"/>
      <c r="O38" s="117"/>
      <c r="P38" s="116"/>
      <c r="Q38" s="117"/>
      <c r="R38" s="116"/>
      <c r="S38" s="117"/>
      <c r="T38" s="116"/>
      <c r="U38" s="117"/>
      <c r="V38" s="116"/>
      <c r="W38" s="117"/>
      <c r="X38" s="116"/>
      <c r="Y38" s="117"/>
      <c r="Z38" s="116"/>
      <c r="AA38" s="117"/>
      <c r="AB38" s="116"/>
      <c r="AC38" s="117"/>
      <c r="AD38" s="116"/>
      <c r="AE38" s="117"/>
      <c r="AF38" s="116"/>
      <c r="AG38" s="116"/>
      <c r="AH38"/>
    </row>
    <row r="39" spans="1:34" s="5" customFormat="1" ht="32.25" customHeight="1" x14ac:dyDescent="0.3">
      <c r="B39" s="85" t="s">
        <v>20</v>
      </c>
      <c r="C39" s="77" t="s">
        <v>21</v>
      </c>
      <c r="D39" s="85" t="s">
        <v>20</v>
      </c>
      <c r="E39" s="77" t="s">
        <v>21</v>
      </c>
      <c r="F39" s="85" t="s">
        <v>20</v>
      </c>
      <c r="G39" s="77" t="s">
        <v>21</v>
      </c>
      <c r="H39" s="85" t="s">
        <v>20</v>
      </c>
      <c r="I39" s="77" t="s">
        <v>21</v>
      </c>
      <c r="J39" s="85" t="s">
        <v>20</v>
      </c>
      <c r="K39" s="77" t="s">
        <v>21</v>
      </c>
      <c r="L39" s="4"/>
      <c r="M39" s="20"/>
      <c r="N39" s="4"/>
      <c r="O39" s="20"/>
      <c r="P39" s="4"/>
      <c r="Q39" s="20"/>
      <c r="R39" s="4"/>
      <c r="S39" s="20"/>
      <c r="T39" s="4"/>
      <c r="U39" s="20"/>
      <c r="V39" s="4"/>
      <c r="W39" s="20"/>
      <c r="X39" s="4"/>
      <c r="Y39" s="20"/>
      <c r="Z39" s="4"/>
      <c r="AA39" s="20"/>
      <c r="AB39" s="4"/>
      <c r="AC39" s="20"/>
      <c r="AD39" s="4"/>
      <c r="AE39" s="20"/>
      <c r="AF39" s="4"/>
      <c r="AG39" s="20"/>
      <c r="AH39"/>
    </row>
    <row r="40" spans="1:34" ht="21" x14ac:dyDescent="0.3">
      <c r="A40" s="9" t="s">
        <v>31</v>
      </c>
      <c r="B40" s="88">
        <f>B12</f>
        <v>10</v>
      </c>
      <c r="C40" s="80">
        <f>C12</f>
        <v>9449893107</v>
      </c>
      <c r="D40" s="19">
        <f>D12</f>
        <v>5</v>
      </c>
      <c r="E40" s="80">
        <f>E12</f>
        <v>4095651826</v>
      </c>
      <c r="F40" s="19">
        <f>F12</f>
        <v>1</v>
      </c>
      <c r="G40" s="80">
        <f>G12</f>
        <v>110000000</v>
      </c>
      <c r="H40" s="19">
        <f>H12</f>
        <v>3</v>
      </c>
      <c r="I40" s="80">
        <f>I12</f>
        <v>3879271865</v>
      </c>
      <c r="J40" s="19">
        <f>J12</f>
        <v>1</v>
      </c>
      <c r="K40" s="80">
        <f>K12</f>
        <v>1364969416</v>
      </c>
      <c r="L40" s="38"/>
      <c r="M40" s="39"/>
      <c r="N40" s="38"/>
      <c r="O40" s="39"/>
      <c r="P40" s="38"/>
      <c r="Q40" s="39"/>
      <c r="R40" s="38"/>
      <c r="S40" s="39"/>
      <c r="T40" s="40"/>
      <c r="U40" s="40"/>
      <c r="V40" s="38"/>
      <c r="W40" s="39"/>
      <c r="X40" s="41"/>
      <c r="Y40" s="40"/>
      <c r="Z40" s="42"/>
      <c r="AA40" s="40"/>
      <c r="AB40" s="43"/>
      <c r="AC40" s="44"/>
      <c r="AD40" s="43"/>
      <c r="AE40" s="44"/>
      <c r="AF40" s="43"/>
      <c r="AG40" s="44"/>
    </row>
    <row r="41" spans="1:34" ht="21" x14ac:dyDescent="0.3">
      <c r="A41" s="9" t="s">
        <v>32</v>
      </c>
      <c r="B41" s="88">
        <f t="shared" ref="B41:C41" si="12">B23</f>
        <v>2</v>
      </c>
      <c r="C41" s="80">
        <f t="shared" si="12"/>
        <v>79582107</v>
      </c>
      <c r="D41" s="19">
        <f>D23</f>
        <v>2</v>
      </c>
      <c r="E41" s="80">
        <f>E23</f>
        <v>79582107</v>
      </c>
      <c r="F41" s="19">
        <f>F23</f>
        <v>0</v>
      </c>
      <c r="G41" s="80">
        <f>G23</f>
        <v>0</v>
      </c>
      <c r="H41" s="19">
        <f>H23</f>
        <v>0</v>
      </c>
      <c r="I41" s="80">
        <f>I23</f>
        <v>0</v>
      </c>
      <c r="J41" s="19">
        <f>J23</f>
        <v>0</v>
      </c>
      <c r="K41" s="80">
        <f>K23</f>
        <v>0</v>
      </c>
      <c r="L41" s="38"/>
      <c r="M41" s="39"/>
      <c r="N41" s="38"/>
      <c r="O41" s="39"/>
      <c r="P41" s="38"/>
      <c r="Q41" s="39"/>
      <c r="R41" s="38"/>
      <c r="S41" s="39"/>
      <c r="T41" s="40"/>
      <c r="U41" s="40"/>
      <c r="V41" s="38"/>
      <c r="W41" s="39"/>
      <c r="X41" s="41"/>
      <c r="Y41" s="40"/>
      <c r="Z41" s="42"/>
      <c r="AA41" s="40"/>
      <c r="AB41" s="43"/>
      <c r="AC41" s="44"/>
      <c r="AD41" s="43"/>
      <c r="AE41" s="44"/>
      <c r="AF41" s="43"/>
      <c r="AG41" s="44"/>
    </row>
    <row r="42" spans="1:34" ht="21" x14ac:dyDescent="0.3">
      <c r="A42" s="9" t="s">
        <v>33</v>
      </c>
      <c r="B42" s="87">
        <f t="shared" ref="B42:C42" si="13">B34</f>
        <v>12</v>
      </c>
      <c r="C42" s="79">
        <f t="shared" si="13"/>
        <v>9529475214</v>
      </c>
      <c r="D42" s="18">
        <f>D34</f>
        <v>7</v>
      </c>
      <c r="E42" s="79">
        <f>E34</f>
        <v>4175233933</v>
      </c>
      <c r="F42" s="18">
        <f t="shared" ref="F42:K42" si="14">F34</f>
        <v>1</v>
      </c>
      <c r="G42" s="79">
        <f t="shared" si="14"/>
        <v>110000000</v>
      </c>
      <c r="H42" s="18">
        <f t="shared" si="14"/>
        <v>3</v>
      </c>
      <c r="I42" s="79">
        <f t="shared" si="14"/>
        <v>3879271865</v>
      </c>
      <c r="J42" s="18">
        <f t="shared" si="14"/>
        <v>1</v>
      </c>
      <c r="K42" s="79">
        <f t="shared" si="14"/>
        <v>1364969416</v>
      </c>
      <c r="L42" s="29"/>
      <c r="M42" s="30"/>
      <c r="N42" s="29"/>
      <c r="O42" s="30"/>
      <c r="P42" s="29"/>
      <c r="Q42" s="30"/>
      <c r="R42" s="32"/>
      <c r="S42" s="32"/>
      <c r="T42" s="29"/>
      <c r="U42" s="30"/>
      <c r="V42" s="33"/>
      <c r="W42" s="32"/>
      <c r="X42" s="34"/>
      <c r="Y42" s="32"/>
      <c r="Z42" s="35"/>
      <c r="AA42" s="36"/>
      <c r="AB42" s="35"/>
      <c r="AC42" s="36"/>
      <c r="AD42" s="35"/>
      <c r="AE42" s="36"/>
    </row>
    <row r="46" spans="1:34" ht="28.8" x14ac:dyDescent="0.55000000000000004">
      <c r="A46" s="11" t="s">
        <v>39</v>
      </c>
    </row>
    <row r="47" spans="1:34" ht="28.8" x14ac:dyDescent="0.55000000000000004">
      <c r="A47" s="11" t="s">
        <v>44</v>
      </c>
      <c r="B47" s="89" t="s">
        <v>72</v>
      </c>
    </row>
    <row r="48" spans="1:34" ht="25.8" x14ac:dyDescent="0.5">
      <c r="A48" s="10"/>
    </row>
    <row r="49" spans="2:5" ht="18" x14ac:dyDescent="0.3">
      <c r="B49" s="119" t="s">
        <v>38</v>
      </c>
      <c r="C49" s="119"/>
    </row>
    <row r="50" spans="2:5" s="5" customFormat="1" ht="46.5" customHeight="1" x14ac:dyDescent="0.3">
      <c r="B50" s="90"/>
      <c r="C50" s="76" t="s">
        <v>51</v>
      </c>
      <c r="D50" s="93" t="s">
        <v>70</v>
      </c>
      <c r="E50" s="93" t="s">
        <v>49</v>
      </c>
    </row>
    <row r="51" spans="2:5" ht="21" x14ac:dyDescent="0.3">
      <c r="B51" s="91" t="s">
        <v>31</v>
      </c>
      <c r="C51" s="82">
        <f>E51+D51</f>
        <v>9449.8931069999999</v>
      </c>
      <c r="D51" s="82">
        <f>(E40+G40)/1000000</f>
        <v>4205.6518260000003</v>
      </c>
      <c r="E51" s="82">
        <f>(I40+K40)/1000000</f>
        <v>5244.2412809999996</v>
      </c>
    </row>
    <row r="52" spans="2:5" ht="21" x14ac:dyDescent="0.3">
      <c r="B52" s="91" t="s">
        <v>36</v>
      </c>
      <c r="C52" s="82">
        <f>E52+D52</f>
        <v>79.582106999999993</v>
      </c>
      <c r="D52" s="82">
        <f>(E41+G41)/1000000</f>
        <v>79.582106999999993</v>
      </c>
      <c r="E52" s="82">
        <f>(I41+K41)/1000000</f>
        <v>0</v>
      </c>
    </row>
    <row r="53" spans="2:5" ht="21" x14ac:dyDescent="0.3">
      <c r="B53" s="91" t="s">
        <v>33</v>
      </c>
      <c r="C53" s="80">
        <f>+C51+C52</f>
        <v>9529.4752140000001</v>
      </c>
      <c r="D53" s="80">
        <f>+D51+D52</f>
        <v>4285.2339330000004</v>
      </c>
      <c r="E53" s="80">
        <f>+E51+E52</f>
        <v>5244.2412809999996</v>
      </c>
    </row>
    <row r="54" spans="2:5" x14ac:dyDescent="0.3">
      <c r="D54" s="75"/>
      <c r="E54" s="84"/>
    </row>
    <row r="55" spans="2:5" x14ac:dyDescent="0.3">
      <c r="D55" s="75"/>
      <c r="E55" s="84"/>
    </row>
    <row r="56" spans="2:5" ht="23.25" customHeight="1" x14ac:dyDescent="0.3">
      <c r="C56" s="83" t="s">
        <v>37</v>
      </c>
      <c r="D56" s="75"/>
      <c r="E56" s="84"/>
    </row>
    <row r="57" spans="2:5" s="5" customFormat="1" ht="48" customHeight="1" x14ac:dyDescent="0.3">
      <c r="B57" s="90"/>
      <c r="C57" s="76" t="s">
        <v>51</v>
      </c>
      <c r="D57" s="93" t="s">
        <v>70</v>
      </c>
      <c r="E57" s="93" t="s">
        <v>49</v>
      </c>
    </row>
    <row r="58" spans="2:5" ht="21" x14ac:dyDescent="0.3">
      <c r="B58" s="91" t="s">
        <v>31</v>
      </c>
      <c r="C58" s="92">
        <f>E58+D58</f>
        <v>10</v>
      </c>
      <c r="D58" s="92">
        <f>D40+F40</f>
        <v>6</v>
      </c>
      <c r="E58" s="92">
        <f>H40+J40</f>
        <v>4</v>
      </c>
    </row>
    <row r="59" spans="2:5" ht="21" x14ac:dyDescent="0.3">
      <c r="B59" s="91" t="s">
        <v>36</v>
      </c>
      <c r="C59" s="92">
        <f>E59+D59</f>
        <v>2</v>
      </c>
      <c r="D59" s="92">
        <f t="shared" ref="D59:D60" si="15">D41+F41</f>
        <v>2</v>
      </c>
      <c r="E59" s="92">
        <f t="shared" ref="E59:E60" si="16">H41+J41</f>
        <v>0</v>
      </c>
    </row>
    <row r="60" spans="2:5" ht="21" x14ac:dyDescent="0.3">
      <c r="B60" s="91" t="s">
        <v>33</v>
      </c>
      <c r="C60" s="92">
        <f>E60+D60</f>
        <v>12</v>
      </c>
      <c r="D60" s="92">
        <f t="shared" si="15"/>
        <v>8</v>
      </c>
      <c r="E60" s="92">
        <f>H42+J42</f>
        <v>4</v>
      </c>
    </row>
    <row r="61" spans="2:5" x14ac:dyDescent="0.3">
      <c r="D61" s="75"/>
    </row>
    <row r="85" spans="1:5" s="5" customFormat="1" ht="31.5" customHeight="1" x14ac:dyDescent="0.3">
      <c r="A85" s="13" t="s">
        <v>40</v>
      </c>
      <c r="B85" s="90"/>
      <c r="C85" s="81"/>
      <c r="D85" s="90"/>
      <c r="E85" s="81"/>
    </row>
    <row r="86" spans="1:5" ht="18" x14ac:dyDescent="0.35">
      <c r="A86" s="12" t="s">
        <v>41</v>
      </c>
    </row>
  </sheetData>
  <mergeCells count="67">
    <mergeCell ref="D5:E5"/>
    <mergeCell ref="H16:I16"/>
    <mergeCell ref="H27:I27"/>
    <mergeCell ref="H38:I38"/>
    <mergeCell ref="B49:C49"/>
    <mergeCell ref="B38:C38"/>
    <mergeCell ref="B27:C27"/>
    <mergeCell ref="F27:G27"/>
    <mergeCell ref="F38:G38"/>
    <mergeCell ref="D16:E16"/>
    <mergeCell ref="D27:E27"/>
    <mergeCell ref="D38:E38"/>
    <mergeCell ref="A1:C1"/>
    <mergeCell ref="A2:C2"/>
    <mergeCell ref="B5:C5"/>
    <mergeCell ref="B16:C16"/>
    <mergeCell ref="AF5:AG5"/>
    <mergeCell ref="P5:Q5"/>
    <mergeCell ref="P16:Q16"/>
    <mergeCell ref="J5:K5"/>
    <mergeCell ref="L5:M5"/>
    <mergeCell ref="J16:K16"/>
    <mergeCell ref="N5:O5"/>
    <mergeCell ref="N16:O16"/>
    <mergeCell ref="L16:M16"/>
    <mergeCell ref="F5:G5"/>
    <mergeCell ref="F16:G16"/>
    <mergeCell ref="H5:I5"/>
    <mergeCell ref="X5:Y5"/>
    <mergeCell ref="X16:Y16"/>
    <mergeCell ref="X27:Y27"/>
    <mergeCell ref="AB27:AC27"/>
    <mergeCell ref="Z27:AA27"/>
    <mergeCell ref="Z5:AA5"/>
    <mergeCell ref="AD5:AE5"/>
    <mergeCell ref="AF16:AG16"/>
    <mergeCell ref="Z38:AA38"/>
    <mergeCell ref="AD27:AE27"/>
    <mergeCell ref="AB5:AC5"/>
    <mergeCell ref="AF38:AG38"/>
    <mergeCell ref="AF27:AG27"/>
    <mergeCell ref="AD38:AE38"/>
    <mergeCell ref="AD16:AE16"/>
    <mergeCell ref="AB38:AC38"/>
    <mergeCell ref="AB16:AC16"/>
    <mergeCell ref="Z16:AA16"/>
    <mergeCell ref="T5:U5"/>
    <mergeCell ref="R38:S38"/>
    <mergeCell ref="T16:U16"/>
    <mergeCell ref="T27:U27"/>
    <mergeCell ref="T38:U38"/>
    <mergeCell ref="V38:W38"/>
    <mergeCell ref="R27:S27"/>
    <mergeCell ref="V5:W5"/>
    <mergeCell ref="V16:W16"/>
    <mergeCell ref="V27:W27"/>
    <mergeCell ref="R5:S5"/>
    <mergeCell ref="R16:S16"/>
    <mergeCell ref="X38:Y38"/>
    <mergeCell ref="J27:K27"/>
    <mergeCell ref="P27:Q27"/>
    <mergeCell ref="P38:Q38"/>
    <mergeCell ref="J38:K38"/>
    <mergeCell ref="L38:M38"/>
    <mergeCell ref="N27:O27"/>
    <mergeCell ref="L27:M27"/>
    <mergeCell ref="N38:O38"/>
  </mergeCells>
  <pageMargins left="0.31496062992125984" right="0.41" top="0.51181102362204722" bottom="0.51181102362204722" header="0.31496062992125984" footer="0.31496062992125984"/>
  <pageSetup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1"/>
  <sheetViews>
    <sheetView showGridLines="0" topLeftCell="A40" zoomScale="80" zoomScaleNormal="80" workbookViewId="0">
      <selection activeCell="H51" sqref="H51"/>
    </sheetView>
  </sheetViews>
  <sheetFormatPr baseColWidth="10" defaultRowHeight="14.4" x14ac:dyDescent="0.3"/>
  <cols>
    <col min="2" max="2" width="18.5546875" bestFit="1" customWidth="1"/>
    <col min="3" max="3" width="19.33203125" customWidth="1"/>
    <col min="4" max="4" width="15" customWidth="1"/>
    <col min="5" max="5" width="27.33203125" customWidth="1"/>
    <col min="6" max="6" width="54.88671875" customWidth="1"/>
    <col min="7" max="7" width="34" customWidth="1"/>
    <col min="8" max="8" width="27.44140625" style="67" bestFit="1" customWidth="1"/>
    <col min="9" max="9" width="20.6640625" customWidth="1"/>
    <col min="10" max="10" width="28.5546875" customWidth="1"/>
    <col min="11" max="11" width="26.109375" customWidth="1"/>
    <col min="12" max="12" width="28.5546875" customWidth="1"/>
    <col min="13" max="13" width="23.6640625" customWidth="1"/>
  </cols>
  <sheetData>
    <row r="1" spans="1:13" ht="25.8" x14ac:dyDescent="0.5">
      <c r="A1" s="153" t="s">
        <v>10</v>
      </c>
      <c r="B1" s="153"/>
      <c r="C1" s="153"/>
      <c r="D1" s="153"/>
      <c r="F1" s="150" t="s">
        <v>69</v>
      </c>
      <c r="G1" s="150"/>
    </row>
    <row r="2" spans="1:13" ht="25.8" x14ac:dyDescent="0.5">
      <c r="A2" s="15"/>
      <c r="B2" s="15"/>
      <c r="C2" s="15"/>
      <c r="D2" s="15"/>
      <c r="F2" s="16"/>
      <c r="G2" s="16"/>
    </row>
    <row r="3" spans="1:13" ht="21" hidden="1" x14ac:dyDescent="0.3">
      <c r="A3" s="14"/>
      <c r="B3" s="14"/>
      <c r="C3" s="147" t="s">
        <v>43</v>
      </c>
      <c r="D3" s="147"/>
      <c r="E3" s="147"/>
      <c r="F3" s="147"/>
      <c r="G3" s="147"/>
      <c r="H3" s="147"/>
      <c r="I3" s="147"/>
    </row>
    <row r="4" spans="1:13" ht="15.6" hidden="1" customHeight="1" x14ac:dyDescent="0.3"/>
    <row r="5" spans="1:13" hidden="1" x14ac:dyDescent="0.3">
      <c r="A5" s="144" t="s">
        <v>24</v>
      </c>
      <c r="B5" s="132" t="s">
        <v>8</v>
      </c>
      <c r="C5" s="132" t="s">
        <v>0</v>
      </c>
      <c r="D5" s="132" t="s">
        <v>1</v>
      </c>
      <c r="E5" s="132" t="s">
        <v>2</v>
      </c>
      <c r="F5" s="132" t="s">
        <v>3</v>
      </c>
      <c r="G5" s="132" t="s">
        <v>4</v>
      </c>
      <c r="H5" s="148" t="s">
        <v>5</v>
      </c>
      <c r="I5" s="57" t="s">
        <v>6</v>
      </c>
      <c r="J5" s="154" t="s">
        <v>9</v>
      </c>
      <c r="K5" s="155"/>
      <c r="L5" s="156" t="s">
        <v>12</v>
      </c>
      <c r="M5" s="157"/>
    </row>
    <row r="6" spans="1:13" ht="15.75" hidden="1" customHeight="1" x14ac:dyDescent="0.3">
      <c r="A6" s="145"/>
      <c r="B6" s="140"/>
      <c r="C6" s="140"/>
      <c r="D6" s="140"/>
      <c r="E6" s="140"/>
      <c r="F6" s="140"/>
      <c r="G6" s="140"/>
      <c r="H6" s="149"/>
      <c r="I6" s="50" t="s">
        <v>7</v>
      </c>
      <c r="J6" s="2" t="s">
        <v>2</v>
      </c>
      <c r="K6" s="2" t="s">
        <v>11</v>
      </c>
      <c r="L6" s="50" t="s">
        <v>13</v>
      </c>
      <c r="M6" s="50" t="s">
        <v>14</v>
      </c>
    </row>
    <row r="7" spans="1:13" ht="64.2" hidden="1" customHeight="1" x14ac:dyDescent="0.3">
      <c r="A7" s="128">
        <v>1</v>
      </c>
      <c r="B7" s="120"/>
      <c r="C7" s="121"/>
      <c r="D7" s="121"/>
      <c r="E7" s="121"/>
      <c r="F7" s="121"/>
      <c r="G7" s="126"/>
      <c r="H7" s="127"/>
      <c r="I7" s="98"/>
      <c r="J7" s="132"/>
      <c r="K7" s="158"/>
      <c r="L7" s="159"/>
      <c r="M7" s="122"/>
    </row>
    <row r="8" spans="1:13" ht="15.75" hidden="1" customHeight="1" x14ac:dyDescent="0.3">
      <c r="A8" s="129"/>
      <c r="B8" s="120"/>
      <c r="C8" s="121"/>
      <c r="D8" s="121"/>
      <c r="E8" s="121"/>
      <c r="F8" s="121"/>
      <c r="G8" s="126"/>
      <c r="H8" s="127"/>
      <c r="I8" s="106"/>
      <c r="J8" s="133"/>
      <c r="K8" s="158"/>
      <c r="L8" s="159"/>
      <c r="M8" s="123"/>
    </row>
    <row r="9" spans="1:13" ht="25.8" hidden="1" x14ac:dyDescent="0.5">
      <c r="A9" s="15"/>
      <c r="B9" s="15"/>
      <c r="C9" s="100"/>
      <c r="D9" s="100"/>
      <c r="E9" s="47"/>
      <c r="F9" s="101"/>
      <c r="G9" s="101"/>
      <c r="H9" s="69"/>
      <c r="I9" s="47"/>
    </row>
    <row r="10" spans="1:13" ht="21" hidden="1" x14ac:dyDescent="0.3">
      <c r="A10" s="14"/>
      <c r="B10" s="14"/>
      <c r="C10" s="147" t="s">
        <v>42</v>
      </c>
      <c r="D10" s="147"/>
      <c r="E10" s="147"/>
      <c r="F10" s="147"/>
      <c r="G10" s="147"/>
      <c r="H10" s="147"/>
      <c r="I10" s="147"/>
    </row>
    <row r="11" spans="1:13" ht="15.75" hidden="1" customHeight="1" x14ac:dyDescent="0.3">
      <c r="C11" s="47"/>
      <c r="D11" s="47"/>
      <c r="E11" s="47"/>
      <c r="F11" s="47"/>
      <c r="G11" s="47"/>
      <c r="H11" s="69"/>
      <c r="I11" s="47"/>
    </row>
    <row r="12" spans="1:13" hidden="1" x14ac:dyDescent="0.3">
      <c r="A12" s="144" t="s">
        <v>24</v>
      </c>
      <c r="B12" s="132" t="s">
        <v>8</v>
      </c>
      <c r="C12" s="132" t="s">
        <v>0</v>
      </c>
      <c r="D12" s="132" t="s">
        <v>1</v>
      </c>
      <c r="E12" s="132" t="s">
        <v>2</v>
      </c>
      <c r="F12" s="132" t="s">
        <v>3</v>
      </c>
      <c r="G12" s="132" t="s">
        <v>4</v>
      </c>
      <c r="H12" s="148" t="s">
        <v>5</v>
      </c>
      <c r="I12" s="57" t="s">
        <v>6</v>
      </c>
      <c r="J12" s="154" t="s">
        <v>9</v>
      </c>
      <c r="K12" s="155"/>
      <c r="L12" s="156" t="s">
        <v>12</v>
      </c>
      <c r="M12" s="157"/>
    </row>
    <row r="13" spans="1:13" ht="15.75" hidden="1" customHeight="1" x14ac:dyDescent="0.3">
      <c r="A13" s="145"/>
      <c r="B13" s="140"/>
      <c r="C13" s="140"/>
      <c r="D13" s="140"/>
      <c r="E13" s="140"/>
      <c r="F13" s="140"/>
      <c r="G13" s="140"/>
      <c r="H13" s="149"/>
      <c r="I13" s="50" t="s">
        <v>7</v>
      </c>
      <c r="J13" s="2" t="s">
        <v>2</v>
      </c>
      <c r="K13" s="2" t="s">
        <v>11</v>
      </c>
      <c r="L13" s="50" t="s">
        <v>13</v>
      </c>
      <c r="M13" s="50" t="s">
        <v>14</v>
      </c>
    </row>
    <row r="14" spans="1:13" ht="63" hidden="1" customHeight="1" x14ac:dyDescent="0.3">
      <c r="A14" s="128">
        <v>1</v>
      </c>
      <c r="B14" s="120"/>
      <c r="C14" s="121"/>
      <c r="D14" s="121"/>
      <c r="E14" s="121"/>
      <c r="F14" s="121"/>
      <c r="G14" s="126"/>
      <c r="H14" s="127"/>
      <c r="I14" s="98"/>
      <c r="J14" s="132"/>
      <c r="K14" s="130"/>
      <c r="L14" s="122"/>
      <c r="M14" s="122"/>
    </row>
    <row r="15" spans="1:13" ht="15.75" hidden="1" customHeight="1" x14ac:dyDescent="0.3">
      <c r="A15" s="129"/>
      <c r="B15" s="120"/>
      <c r="C15" s="121"/>
      <c r="D15" s="121"/>
      <c r="E15" s="121"/>
      <c r="F15" s="121"/>
      <c r="G15" s="126"/>
      <c r="H15" s="127"/>
      <c r="I15" s="113"/>
      <c r="J15" s="133"/>
      <c r="K15" s="131"/>
      <c r="L15" s="123"/>
      <c r="M15" s="123"/>
    </row>
    <row r="16" spans="1:13" ht="15" hidden="1" customHeight="1" x14ac:dyDescent="0.3">
      <c r="A16" s="52"/>
      <c r="B16" s="53"/>
      <c r="C16" s="54"/>
      <c r="D16" s="54"/>
      <c r="E16" s="54"/>
      <c r="F16" s="54"/>
      <c r="G16" s="55"/>
      <c r="H16" s="68"/>
      <c r="I16" s="56"/>
      <c r="J16" s="4"/>
      <c r="K16" s="45"/>
      <c r="L16" s="46"/>
      <c r="M16" s="46"/>
    </row>
    <row r="17" spans="1:13" ht="21" hidden="1" x14ac:dyDescent="0.3">
      <c r="A17" s="14"/>
      <c r="B17" s="14"/>
      <c r="C17" s="146" t="s">
        <v>45</v>
      </c>
      <c r="D17" s="146"/>
      <c r="E17" s="146"/>
      <c r="F17" s="146"/>
      <c r="G17" s="146"/>
      <c r="H17" s="146"/>
      <c r="I17" s="146"/>
    </row>
    <row r="18" spans="1:13" ht="15.75" hidden="1" customHeight="1" x14ac:dyDescent="0.3">
      <c r="H18" s="70"/>
    </row>
    <row r="19" spans="1:13" hidden="1" x14ac:dyDescent="0.3">
      <c r="A19" s="144" t="s">
        <v>24</v>
      </c>
      <c r="B19" s="132" t="s">
        <v>8</v>
      </c>
      <c r="C19" s="132" t="s">
        <v>0</v>
      </c>
      <c r="D19" s="132" t="s">
        <v>1</v>
      </c>
      <c r="E19" s="132" t="s">
        <v>2</v>
      </c>
      <c r="F19" s="132" t="s">
        <v>3</v>
      </c>
      <c r="G19" s="132" t="s">
        <v>4</v>
      </c>
      <c r="H19" s="148" t="s">
        <v>5</v>
      </c>
      <c r="I19" s="57" t="s">
        <v>6</v>
      </c>
      <c r="J19" s="154" t="s">
        <v>9</v>
      </c>
      <c r="K19" s="155"/>
      <c r="L19" s="156" t="s">
        <v>12</v>
      </c>
      <c r="M19" s="157"/>
    </row>
    <row r="20" spans="1:13" ht="15.75" hidden="1" customHeight="1" x14ac:dyDescent="0.3">
      <c r="A20" s="145"/>
      <c r="B20" s="140"/>
      <c r="C20" s="140"/>
      <c r="D20" s="140"/>
      <c r="E20" s="140"/>
      <c r="F20" s="140"/>
      <c r="G20" s="140"/>
      <c r="H20" s="149"/>
      <c r="I20" s="50" t="s">
        <v>7</v>
      </c>
      <c r="J20" s="2" t="s">
        <v>2</v>
      </c>
      <c r="K20" s="2" t="s">
        <v>11</v>
      </c>
      <c r="L20" s="50" t="s">
        <v>13</v>
      </c>
      <c r="M20" s="50" t="s">
        <v>14</v>
      </c>
    </row>
    <row r="21" spans="1:13" ht="69.599999999999994" hidden="1" customHeight="1" x14ac:dyDescent="0.3">
      <c r="A21" s="132"/>
      <c r="B21" s="120"/>
      <c r="C21" s="121"/>
      <c r="D21" s="121"/>
      <c r="E21" s="121"/>
      <c r="F21" s="121"/>
      <c r="G21" s="126"/>
      <c r="H21" s="127"/>
      <c r="I21" s="98"/>
      <c r="J21" s="135"/>
      <c r="K21" s="130"/>
      <c r="L21" s="122"/>
      <c r="M21" s="122"/>
    </row>
    <row r="22" spans="1:13" ht="15" hidden="1" customHeight="1" x14ac:dyDescent="0.3">
      <c r="A22" s="133"/>
      <c r="B22" s="120"/>
      <c r="C22" s="121"/>
      <c r="D22" s="121"/>
      <c r="E22" s="121"/>
      <c r="F22" s="121"/>
      <c r="G22" s="126"/>
      <c r="H22" s="127"/>
      <c r="I22" s="106"/>
      <c r="J22" s="141"/>
      <c r="K22" s="131"/>
      <c r="L22" s="123"/>
      <c r="M22" s="123"/>
    </row>
    <row r="23" spans="1:13" ht="15" hidden="1" customHeight="1" x14ac:dyDescent="0.3">
      <c r="A23" s="52"/>
      <c r="B23" s="53"/>
      <c r="C23" s="107"/>
      <c r="D23" s="107"/>
      <c r="E23" s="107"/>
      <c r="F23" s="107"/>
      <c r="G23" s="108"/>
      <c r="H23" s="109"/>
      <c r="I23" s="110"/>
      <c r="J23" s="4"/>
      <c r="K23" s="45"/>
      <c r="L23" s="46"/>
      <c r="M23" s="46"/>
    </row>
    <row r="24" spans="1:13" ht="21" x14ac:dyDescent="0.3">
      <c r="A24" s="3"/>
      <c r="B24" s="147" t="s">
        <v>18</v>
      </c>
      <c r="C24" s="147"/>
      <c r="D24" s="147"/>
      <c r="E24" s="147"/>
      <c r="F24" s="147"/>
      <c r="G24" s="147"/>
      <c r="H24" s="147"/>
      <c r="I24" s="147"/>
    </row>
    <row r="25" spans="1:13" x14ac:dyDescent="0.3">
      <c r="A25" s="3"/>
      <c r="B25" s="99"/>
      <c r="C25" s="111"/>
      <c r="D25" s="111"/>
      <c r="E25" s="111"/>
      <c r="F25" s="111"/>
      <c r="G25" s="111"/>
      <c r="H25" s="112"/>
      <c r="I25" s="111"/>
    </row>
    <row r="26" spans="1:13" x14ac:dyDescent="0.3">
      <c r="A26" s="161" t="s">
        <v>24</v>
      </c>
      <c r="B26" s="132" t="s">
        <v>8</v>
      </c>
      <c r="C26" s="135" t="s">
        <v>0</v>
      </c>
      <c r="D26" s="135" t="s">
        <v>1</v>
      </c>
      <c r="E26" s="135" t="s">
        <v>2</v>
      </c>
      <c r="F26" s="135" t="s">
        <v>3</v>
      </c>
      <c r="G26" s="135" t="s">
        <v>4</v>
      </c>
      <c r="H26" s="151" t="s">
        <v>5</v>
      </c>
      <c r="I26" s="48" t="s">
        <v>6</v>
      </c>
      <c r="J26" s="143" t="s">
        <v>9</v>
      </c>
      <c r="K26" s="143"/>
      <c r="L26" s="142" t="s">
        <v>12</v>
      </c>
      <c r="M26" s="142"/>
    </row>
    <row r="27" spans="1:13" x14ac:dyDescent="0.3">
      <c r="A27" s="162"/>
      <c r="B27" s="140"/>
      <c r="C27" s="136"/>
      <c r="D27" s="136"/>
      <c r="E27" s="136"/>
      <c r="F27" s="136"/>
      <c r="G27" s="136"/>
      <c r="H27" s="152"/>
      <c r="I27" s="51" t="s">
        <v>7</v>
      </c>
      <c r="J27" s="1" t="s">
        <v>2</v>
      </c>
      <c r="K27" s="1" t="s">
        <v>11</v>
      </c>
      <c r="L27" s="57" t="s">
        <v>13</v>
      </c>
      <c r="M27" s="57" t="s">
        <v>14</v>
      </c>
    </row>
    <row r="28" spans="1:13" ht="75.599999999999994" customHeight="1" x14ac:dyDescent="0.3">
      <c r="A28" s="128">
        <v>1</v>
      </c>
      <c r="B28" s="137" t="s">
        <v>73</v>
      </c>
      <c r="C28" s="167" t="s">
        <v>54</v>
      </c>
      <c r="D28" s="167" t="s">
        <v>62</v>
      </c>
      <c r="E28" s="167" t="s">
        <v>56</v>
      </c>
      <c r="F28" s="167" t="s">
        <v>74</v>
      </c>
      <c r="G28" s="168" t="s">
        <v>58</v>
      </c>
      <c r="H28" s="169">
        <v>2894220601</v>
      </c>
      <c r="I28" s="170" t="s">
        <v>57</v>
      </c>
      <c r="J28" s="124" t="s">
        <v>59</v>
      </c>
      <c r="K28" s="130" t="s">
        <v>91</v>
      </c>
      <c r="L28" s="122"/>
      <c r="M28" s="122"/>
    </row>
    <row r="29" spans="1:13" x14ac:dyDescent="0.3">
      <c r="A29" s="129"/>
      <c r="B29" s="137"/>
      <c r="C29" s="167"/>
      <c r="D29" s="167"/>
      <c r="E29" s="167"/>
      <c r="F29" s="167"/>
      <c r="G29" s="168"/>
      <c r="H29" s="169"/>
      <c r="I29" s="171">
        <v>45716</v>
      </c>
      <c r="J29" s="125"/>
      <c r="K29" s="131"/>
      <c r="L29" s="123"/>
      <c r="M29" s="123"/>
    </row>
    <row r="30" spans="1:13" ht="63" customHeight="1" x14ac:dyDescent="0.3">
      <c r="A30" s="128">
        <v>2</v>
      </c>
      <c r="B30" s="120" t="s">
        <v>75</v>
      </c>
      <c r="C30" s="121" t="s">
        <v>61</v>
      </c>
      <c r="D30" s="121" t="s">
        <v>55</v>
      </c>
      <c r="E30" s="121" t="s">
        <v>63</v>
      </c>
      <c r="F30" s="121" t="s">
        <v>76</v>
      </c>
      <c r="G30" s="126" t="s">
        <v>65</v>
      </c>
      <c r="H30" s="127">
        <v>274980000</v>
      </c>
      <c r="I30" s="98" t="s">
        <v>57</v>
      </c>
      <c r="J30" s="124" t="s">
        <v>67</v>
      </c>
      <c r="K30" s="130" t="s">
        <v>92</v>
      </c>
      <c r="L30" s="122"/>
      <c r="M30" s="122"/>
    </row>
    <row r="31" spans="1:13" x14ac:dyDescent="0.3">
      <c r="A31" s="129"/>
      <c r="B31" s="120"/>
      <c r="C31" s="121"/>
      <c r="D31" s="121"/>
      <c r="E31" s="121"/>
      <c r="F31" s="121"/>
      <c r="G31" s="126"/>
      <c r="H31" s="127"/>
      <c r="I31" s="106">
        <v>45715</v>
      </c>
      <c r="J31" s="125"/>
      <c r="K31" s="131"/>
      <c r="L31" s="123"/>
      <c r="M31" s="123"/>
    </row>
    <row r="32" spans="1:13" ht="67.2" customHeight="1" x14ac:dyDescent="0.3">
      <c r="A32" s="128">
        <v>3</v>
      </c>
      <c r="B32" s="137" t="s">
        <v>77</v>
      </c>
      <c r="C32" s="167" t="s">
        <v>61</v>
      </c>
      <c r="D32" s="167" t="s">
        <v>55</v>
      </c>
      <c r="E32" s="167" t="s">
        <v>63</v>
      </c>
      <c r="F32" s="167" t="s">
        <v>78</v>
      </c>
      <c r="G32" s="168" t="s">
        <v>65</v>
      </c>
      <c r="H32" s="169">
        <v>378994030</v>
      </c>
      <c r="I32" s="170" t="s">
        <v>57</v>
      </c>
      <c r="J32" s="124" t="s">
        <v>67</v>
      </c>
      <c r="K32" s="130" t="s">
        <v>92</v>
      </c>
      <c r="L32" s="122"/>
      <c r="M32" s="122"/>
    </row>
    <row r="33" spans="1:13" ht="15.75" customHeight="1" x14ac:dyDescent="0.3">
      <c r="A33" s="129"/>
      <c r="B33" s="137"/>
      <c r="C33" s="167"/>
      <c r="D33" s="167"/>
      <c r="E33" s="167"/>
      <c r="F33" s="167"/>
      <c r="G33" s="168"/>
      <c r="H33" s="169"/>
      <c r="I33" s="171">
        <v>45715</v>
      </c>
      <c r="J33" s="125"/>
      <c r="K33" s="131"/>
      <c r="L33" s="123"/>
      <c r="M33" s="123"/>
    </row>
    <row r="34" spans="1:13" ht="60" customHeight="1" x14ac:dyDescent="0.3">
      <c r="A34" s="128">
        <v>4</v>
      </c>
      <c r="B34" s="120" t="s">
        <v>73</v>
      </c>
      <c r="C34" s="121" t="s">
        <v>54</v>
      </c>
      <c r="D34" s="121" t="s">
        <v>62</v>
      </c>
      <c r="E34" s="121" t="s">
        <v>60</v>
      </c>
      <c r="F34" s="121" t="s">
        <v>79</v>
      </c>
      <c r="G34" s="126" t="s">
        <v>64</v>
      </c>
      <c r="H34" s="127">
        <v>2237028558</v>
      </c>
      <c r="I34" s="98" t="s">
        <v>57</v>
      </c>
      <c r="J34" s="132" t="s">
        <v>66</v>
      </c>
      <c r="K34" s="130" t="s">
        <v>93</v>
      </c>
      <c r="L34" s="122"/>
      <c r="M34" s="122"/>
    </row>
    <row r="35" spans="1:13" ht="15.75" customHeight="1" x14ac:dyDescent="0.3">
      <c r="A35" s="129"/>
      <c r="B35" s="120"/>
      <c r="C35" s="121"/>
      <c r="D35" s="121"/>
      <c r="E35" s="121"/>
      <c r="F35" s="121"/>
      <c r="G35" s="126"/>
      <c r="H35" s="127"/>
      <c r="I35" s="106">
        <v>45712</v>
      </c>
      <c r="J35" s="133"/>
      <c r="K35" s="131"/>
      <c r="L35" s="123"/>
      <c r="M35" s="123"/>
    </row>
    <row r="36" spans="1:13" ht="100.2" customHeight="1" x14ac:dyDescent="0.3">
      <c r="A36" s="128">
        <v>5</v>
      </c>
      <c r="B36" s="137" t="s">
        <v>80</v>
      </c>
      <c r="C36" s="167" t="s">
        <v>81</v>
      </c>
      <c r="D36" s="167" t="s">
        <v>46</v>
      </c>
      <c r="E36" s="167" t="s">
        <v>82</v>
      </c>
      <c r="F36" s="167" t="s">
        <v>83</v>
      </c>
      <c r="G36" s="168" t="s">
        <v>89</v>
      </c>
      <c r="H36" s="169">
        <v>1034751900</v>
      </c>
      <c r="I36" s="170" t="s">
        <v>47</v>
      </c>
      <c r="J36" s="132" t="s">
        <v>101</v>
      </c>
      <c r="K36" s="130" t="s">
        <v>94</v>
      </c>
      <c r="L36" s="122" t="s">
        <v>95</v>
      </c>
      <c r="M36" s="122" t="s">
        <v>96</v>
      </c>
    </row>
    <row r="37" spans="1:13" ht="15.75" customHeight="1" x14ac:dyDescent="0.3">
      <c r="A37" s="129"/>
      <c r="B37" s="137"/>
      <c r="C37" s="167"/>
      <c r="D37" s="167"/>
      <c r="E37" s="167"/>
      <c r="F37" s="167"/>
      <c r="G37" s="168"/>
      <c r="H37" s="169"/>
      <c r="I37" s="171">
        <v>45708</v>
      </c>
      <c r="J37" s="133"/>
      <c r="K37" s="131"/>
      <c r="L37" s="123"/>
      <c r="M37" s="123"/>
    </row>
    <row r="38" spans="1:13" ht="179.4" customHeight="1" x14ac:dyDescent="0.3">
      <c r="A38" s="128">
        <v>6</v>
      </c>
      <c r="B38" s="137" t="s">
        <v>84</v>
      </c>
      <c r="C38" s="167" t="s">
        <v>81</v>
      </c>
      <c r="D38" s="167" t="s">
        <v>46</v>
      </c>
      <c r="E38" s="167" t="s">
        <v>82</v>
      </c>
      <c r="F38" s="167" t="s">
        <v>85</v>
      </c>
      <c r="G38" s="168" t="s">
        <v>89</v>
      </c>
      <c r="H38" s="169">
        <v>287390100</v>
      </c>
      <c r="I38" s="170" t="s">
        <v>47</v>
      </c>
      <c r="J38" s="132" t="s">
        <v>101</v>
      </c>
      <c r="K38" s="130" t="s">
        <v>97</v>
      </c>
      <c r="L38" s="122" t="s">
        <v>95</v>
      </c>
      <c r="M38" s="122" t="s">
        <v>96</v>
      </c>
    </row>
    <row r="39" spans="1:13" ht="15.75" customHeight="1" x14ac:dyDescent="0.3">
      <c r="A39" s="129"/>
      <c r="B39" s="137"/>
      <c r="C39" s="167"/>
      <c r="D39" s="167"/>
      <c r="E39" s="167"/>
      <c r="F39" s="167"/>
      <c r="G39" s="168"/>
      <c r="H39" s="169"/>
      <c r="I39" s="171">
        <v>45708</v>
      </c>
      <c r="J39" s="133"/>
      <c r="K39" s="131"/>
      <c r="L39" s="123"/>
      <c r="M39" s="123"/>
    </row>
    <row r="40" spans="1:13" ht="93" customHeight="1" x14ac:dyDescent="0.3">
      <c r="A40" s="128">
        <v>7</v>
      </c>
      <c r="B40" s="137" t="s">
        <v>86</v>
      </c>
      <c r="C40" s="167" t="s">
        <v>81</v>
      </c>
      <c r="D40" s="167" t="s">
        <v>46</v>
      </c>
      <c r="E40" s="167" t="s">
        <v>87</v>
      </c>
      <c r="F40" s="167" t="s">
        <v>88</v>
      </c>
      <c r="G40" s="168" t="s">
        <v>90</v>
      </c>
      <c r="H40" s="169">
        <v>279543207</v>
      </c>
      <c r="I40" s="170" t="s">
        <v>47</v>
      </c>
      <c r="J40" s="132" t="s">
        <v>102</v>
      </c>
      <c r="K40" s="130" t="s">
        <v>98</v>
      </c>
      <c r="L40" s="122" t="s">
        <v>99</v>
      </c>
      <c r="M40" s="122" t="s">
        <v>100</v>
      </c>
    </row>
    <row r="41" spans="1:13" ht="15.75" customHeight="1" x14ac:dyDescent="0.3">
      <c r="A41" s="129"/>
      <c r="B41" s="137"/>
      <c r="C41" s="167"/>
      <c r="D41" s="167"/>
      <c r="E41" s="167"/>
      <c r="F41" s="167"/>
      <c r="G41" s="168"/>
      <c r="H41" s="169"/>
      <c r="I41" s="171">
        <v>45706</v>
      </c>
      <c r="J41" s="133"/>
      <c r="K41" s="131"/>
      <c r="L41" s="123"/>
      <c r="M41" s="123"/>
    </row>
    <row r="42" spans="1:13" x14ac:dyDescent="0.3">
      <c r="A42" s="52"/>
      <c r="B42" s="53"/>
      <c r="C42" s="102"/>
      <c r="D42" s="102"/>
      <c r="E42" s="102"/>
      <c r="F42" s="102"/>
      <c r="G42" s="103"/>
      <c r="H42" s="104">
        <f>SUM(H28:H31)</f>
        <v>3169200601</v>
      </c>
      <c r="I42" s="105"/>
      <c r="J42" s="4"/>
      <c r="K42" s="45"/>
      <c r="L42" s="46"/>
      <c r="M42" s="46"/>
    </row>
    <row r="43" spans="1:13" s="49" customFormat="1" ht="21" x14ac:dyDescent="0.4">
      <c r="B43" s="160" t="s">
        <v>19</v>
      </c>
      <c r="C43" s="160"/>
      <c r="D43" s="160"/>
      <c r="E43" s="160"/>
      <c r="F43" s="160"/>
      <c r="G43" s="160"/>
      <c r="H43" s="160"/>
      <c r="I43" s="160"/>
    </row>
    <row r="44" spans="1:13" ht="19.2" customHeight="1" x14ac:dyDescent="0.3">
      <c r="A44" s="3"/>
    </row>
    <row r="45" spans="1:13" x14ac:dyDescent="0.3">
      <c r="A45" s="161" t="s">
        <v>24</v>
      </c>
      <c r="B45" s="132" t="s">
        <v>8</v>
      </c>
      <c r="C45" s="135" t="s">
        <v>0</v>
      </c>
      <c r="D45" s="135" t="s">
        <v>1</v>
      </c>
      <c r="E45" s="135" t="s">
        <v>2</v>
      </c>
      <c r="F45" s="135" t="s">
        <v>3</v>
      </c>
      <c r="G45" s="135" t="s">
        <v>4</v>
      </c>
      <c r="H45" s="151" t="s">
        <v>5</v>
      </c>
      <c r="I45" s="48" t="s">
        <v>6</v>
      </c>
      <c r="J45" s="154" t="s">
        <v>9</v>
      </c>
      <c r="K45" s="155"/>
      <c r="L45" s="156" t="s">
        <v>12</v>
      </c>
      <c r="M45" s="157"/>
    </row>
    <row r="46" spans="1:13" x14ac:dyDescent="0.3">
      <c r="A46" s="162"/>
      <c r="B46" s="140"/>
      <c r="C46" s="136"/>
      <c r="D46" s="136"/>
      <c r="E46" s="136"/>
      <c r="F46" s="136"/>
      <c r="G46" s="136"/>
      <c r="H46" s="152"/>
      <c r="I46" s="51" t="s">
        <v>7</v>
      </c>
      <c r="J46" s="2" t="s">
        <v>2</v>
      </c>
      <c r="K46" s="1" t="s">
        <v>11</v>
      </c>
      <c r="L46" s="50" t="s">
        <v>13</v>
      </c>
      <c r="M46" s="50" t="s">
        <v>14</v>
      </c>
    </row>
    <row r="47" spans="1:13" ht="84.6" customHeight="1" x14ac:dyDescent="0.3">
      <c r="A47" s="128">
        <v>1</v>
      </c>
      <c r="B47" s="120" t="s">
        <v>132</v>
      </c>
      <c r="C47" s="121" t="s">
        <v>81</v>
      </c>
      <c r="D47" s="121" t="s">
        <v>46</v>
      </c>
      <c r="E47" s="121" t="s">
        <v>133</v>
      </c>
      <c r="F47" s="121" t="s">
        <v>134</v>
      </c>
      <c r="G47" s="126" t="s">
        <v>138</v>
      </c>
      <c r="H47" s="127">
        <v>481804148</v>
      </c>
      <c r="I47" s="98" t="s">
        <v>47</v>
      </c>
      <c r="J47" s="132" t="s">
        <v>146</v>
      </c>
      <c r="K47" s="130" t="s">
        <v>140</v>
      </c>
      <c r="L47" s="122" t="s">
        <v>141</v>
      </c>
      <c r="M47" s="122" t="s">
        <v>142</v>
      </c>
    </row>
    <row r="48" spans="1:13" ht="15.75" customHeight="1" x14ac:dyDescent="0.3">
      <c r="A48" s="129"/>
      <c r="B48" s="120"/>
      <c r="C48" s="121"/>
      <c r="D48" s="121"/>
      <c r="E48" s="121"/>
      <c r="F48" s="121"/>
      <c r="G48" s="126"/>
      <c r="H48" s="127"/>
      <c r="I48" s="106">
        <v>45714</v>
      </c>
      <c r="J48" s="133"/>
      <c r="K48" s="131"/>
      <c r="L48" s="123"/>
      <c r="M48" s="123"/>
    </row>
    <row r="49" spans="1:13" ht="84.6" customHeight="1" x14ac:dyDescent="0.3">
      <c r="A49" s="128">
        <v>2</v>
      </c>
      <c r="B49" s="120" t="s">
        <v>135</v>
      </c>
      <c r="C49" s="121" t="s">
        <v>81</v>
      </c>
      <c r="D49" s="121" t="s">
        <v>46</v>
      </c>
      <c r="E49" s="121" t="s">
        <v>136</v>
      </c>
      <c r="F49" s="121" t="s">
        <v>137</v>
      </c>
      <c r="G49" s="126" t="s">
        <v>139</v>
      </c>
      <c r="H49" s="127">
        <v>444647077</v>
      </c>
      <c r="I49" s="98" t="s">
        <v>47</v>
      </c>
      <c r="J49" s="132" t="s">
        <v>147</v>
      </c>
      <c r="K49" s="130" t="s">
        <v>143</v>
      </c>
      <c r="L49" s="122" t="s">
        <v>144</v>
      </c>
      <c r="M49" s="122" t="s">
        <v>145</v>
      </c>
    </row>
    <row r="50" spans="1:13" ht="15.75" customHeight="1" x14ac:dyDescent="0.3">
      <c r="A50" s="129"/>
      <c r="B50" s="120"/>
      <c r="C50" s="121"/>
      <c r="D50" s="121"/>
      <c r="E50" s="121"/>
      <c r="F50" s="121"/>
      <c r="G50" s="126"/>
      <c r="H50" s="127"/>
      <c r="I50" s="106">
        <v>45705</v>
      </c>
      <c r="J50" s="133"/>
      <c r="K50" s="131"/>
      <c r="L50" s="123"/>
      <c r="M50" s="123"/>
    </row>
    <row r="51" spans="1:13" x14ac:dyDescent="0.3">
      <c r="H51" s="67">
        <f>SUM(H47:H50)</f>
        <v>926451225</v>
      </c>
    </row>
  </sheetData>
  <mergeCells count="201">
    <mergeCell ref="M40:M41"/>
    <mergeCell ref="B49:B50"/>
    <mergeCell ref="C49:C50"/>
    <mergeCell ref="D49:D50"/>
    <mergeCell ref="E49:E50"/>
    <mergeCell ref="F49:F50"/>
    <mergeCell ref="G49:G50"/>
    <mergeCell ref="H49:H50"/>
    <mergeCell ref="A49:A50"/>
    <mergeCell ref="J49:J50"/>
    <mergeCell ref="K49:K50"/>
    <mergeCell ref="L49:L50"/>
    <mergeCell ref="M49:M50"/>
    <mergeCell ref="A40:A41"/>
    <mergeCell ref="B40:B41"/>
    <mergeCell ref="C40:C41"/>
    <mergeCell ref="D40:D41"/>
    <mergeCell ref="E40:E41"/>
    <mergeCell ref="F40:F41"/>
    <mergeCell ref="G40:G41"/>
    <mergeCell ref="H40:H41"/>
    <mergeCell ref="J40:J41"/>
    <mergeCell ref="M36:M37"/>
    <mergeCell ref="A38:A39"/>
    <mergeCell ref="B38:B39"/>
    <mergeCell ref="C38:C39"/>
    <mergeCell ref="D38:D39"/>
    <mergeCell ref="E38:E39"/>
    <mergeCell ref="F38:F39"/>
    <mergeCell ref="G38:G39"/>
    <mergeCell ref="H38:H39"/>
    <mergeCell ref="J38:J39"/>
    <mergeCell ref="K38:K39"/>
    <mergeCell ref="L38:L39"/>
    <mergeCell ref="M38:M39"/>
    <mergeCell ref="A36:A37"/>
    <mergeCell ref="B36:B37"/>
    <mergeCell ref="C36:C37"/>
    <mergeCell ref="D36:D37"/>
    <mergeCell ref="E36:E37"/>
    <mergeCell ref="F36:F37"/>
    <mergeCell ref="G36:G37"/>
    <mergeCell ref="H36:H37"/>
    <mergeCell ref="J36:J37"/>
    <mergeCell ref="M32:M33"/>
    <mergeCell ref="A34:A35"/>
    <mergeCell ref="B34:B35"/>
    <mergeCell ref="C34:C35"/>
    <mergeCell ref="D34:D35"/>
    <mergeCell ref="E34:E35"/>
    <mergeCell ref="F34:F35"/>
    <mergeCell ref="G34:G35"/>
    <mergeCell ref="H34:H35"/>
    <mergeCell ref="J34:J35"/>
    <mergeCell ref="K34:K35"/>
    <mergeCell ref="L34:L35"/>
    <mergeCell ref="M34:M35"/>
    <mergeCell ref="M28:M29"/>
    <mergeCell ref="A26:A27"/>
    <mergeCell ref="G47:G48"/>
    <mergeCell ref="H47:H48"/>
    <mergeCell ref="J47:J48"/>
    <mergeCell ref="K47:K48"/>
    <mergeCell ref="L47:L48"/>
    <mergeCell ref="M47:M48"/>
    <mergeCell ref="A45:A46"/>
    <mergeCell ref="B45:B46"/>
    <mergeCell ref="C45:C46"/>
    <mergeCell ref="D45:D46"/>
    <mergeCell ref="E45:E46"/>
    <mergeCell ref="F45:F46"/>
    <mergeCell ref="G45:G46"/>
    <mergeCell ref="H45:H46"/>
    <mergeCell ref="J45:K45"/>
    <mergeCell ref="L45:M45"/>
    <mergeCell ref="A47:A48"/>
    <mergeCell ref="A32:A33"/>
    <mergeCell ref="B32:B33"/>
    <mergeCell ref="C32:C33"/>
    <mergeCell ref="D32:D33"/>
    <mergeCell ref="E32:E33"/>
    <mergeCell ref="B47:B48"/>
    <mergeCell ref="C47:C48"/>
    <mergeCell ref="D47:D48"/>
    <mergeCell ref="E47:E48"/>
    <mergeCell ref="F47:F48"/>
    <mergeCell ref="B43:I43"/>
    <mergeCell ref="J28:J29"/>
    <mergeCell ref="K28:K29"/>
    <mergeCell ref="L28:L29"/>
    <mergeCell ref="F32:F33"/>
    <mergeCell ref="G32:G33"/>
    <mergeCell ref="H32:H33"/>
    <mergeCell ref="J32:J33"/>
    <mergeCell ref="K32:K33"/>
    <mergeCell ref="L32:L33"/>
    <mergeCell ref="K36:K37"/>
    <mergeCell ref="L36:L37"/>
    <mergeCell ref="K40:K41"/>
    <mergeCell ref="L40:L41"/>
    <mergeCell ref="J5:K5"/>
    <mergeCell ref="L5:M5"/>
    <mergeCell ref="J12:K12"/>
    <mergeCell ref="L12:M12"/>
    <mergeCell ref="K7:K8"/>
    <mergeCell ref="L7:L8"/>
    <mergeCell ref="M7:M8"/>
    <mergeCell ref="J19:K19"/>
    <mergeCell ref="L19:M19"/>
    <mergeCell ref="J14:J15"/>
    <mergeCell ref="F1:G1"/>
    <mergeCell ref="C3:I3"/>
    <mergeCell ref="H26:H27"/>
    <mergeCell ref="A5:A6"/>
    <mergeCell ref="B5:B6"/>
    <mergeCell ref="C5:C6"/>
    <mergeCell ref="D5:D6"/>
    <mergeCell ref="E5:E6"/>
    <mergeCell ref="F5:F6"/>
    <mergeCell ref="G5:G6"/>
    <mergeCell ref="H5:H6"/>
    <mergeCell ref="A1:D1"/>
    <mergeCell ref="G12:G13"/>
    <mergeCell ref="H12:H13"/>
    <mergeCell ref="B24:I24"/>
    <mergeCell ref="C12:C13"/>
    <mergeCell ref="D12:D13"/>
    <mergeCell ref="E12:E13"/>
    <mergeCell ref="F12:F13"/>
    <mergeCell ref="A7:A8"/>
    <mergeCell ref="B7:B8"/>
    <mergeCell ref="C7:C8"/>
    <mergeCell ref="D7:D8"/>
    <mergeCell ref="E7:E8"/>
    <mergeCell ref="F7:F8"/>
    <mergeCell ref="G7:G8"/>
    <mergeCell ref="A19:A20"/>
    <mergeCell ref="B19:B20"/>
    <mergeCell ref="B12:B13"/>
    <mergeCell ref="G14:G15"/>
    <mergeCell ref="C19:C20"/>
    <mergeCell ref="D19:D20"/>
    <mergeCell ref="B14:B15"/>
    <mergeCell ref="C14:C15"/>
    <mergeCell ref="D14:D15"/>
    <mergeCell ref="E19:E20"/>
    <mergeCell ref="F19:F20"/>
    <mergeCell ref="G19:G20"/>
    <mergeCell ref="C17:I17"/>
    <mergeCell ref="A12:A13"/>
    <mergeCell ref="C10:I10"/>
    <mergeCell ref="E14:E15"/>
    <mergeCell ref="H14:H15"/>
    <mergeCell ref="H19:H20"/>
    <mergeCell ref="H7:H8"/>
    <mergeCell ref="A14:A15"/>
    <mergeCell ref="F14:F15"/>
    <mergeCell ref="G26:G27"/>
    <mergeCell ref="M21:M22"/>
    <mergeCell ref="J21:J22"/>
    <mergeCell ref="K21:K22"/>
    <mergeCell ref="L21:L22"/>
    <mergeCell ref="J7:J8"/>
    <mergeCell ref="K14:K15"/>
    <mergeCell ref="L14:L15"/>
    <mergeCell ref="M14:M15"/>
    <mergeCell ref="L26:M26"/>
    <mergeCell ref="J26:K26"/>
    <mergeCell ref="A30:A31"/>
    <mergeCell ref="K30:K31"/>
    <mergeCell ref="L30:L31"/>
    <mergeCell ref="A21:A22"/>
    <mergeCell ref="B21:B22"/>
    <mergeCell ref="C21:C22"/>
    <mergeCell ref="H21:H22"/>
    <mergeCell ref="D21:D22"/>
    <mergeCell ref="E21:E22"/>
    <mergeCell ref="F21:F22"/>
    <mergeCell ref="G21:G22"/>
    <mergeCell ref="A28:A29"/>
    <mergeCell ref="C28:C29"/>
    <mergeCell ref="F26:F27"/>
    <mergeCell ref="D26:D27"/>
    <mergeCell ref="B28:B29"/>
    <mergeCell ref="D28:D29"/>
    <mergeCell ref="H28:H29"/>
    <mergeCell ref="E28:E29"/>
    <mergeCell ref="F28:F29"/>
    <mergeCell ref="G28:G29"/>
    <mergeCell ref="B26:B27"/>
    <mergeCell ref="C26:C27"/>
    <mergeCell ref="E26:E27"/>
    <mergeCell ref="B30:B31"/>
    <mergeCell ref="C30:C31"/>
    <mergeCell ref="M30:M31"/>
    <mergeCell ref="J30:J31"/>
    <mergeCell ref="D30:D31"/>
    <mergeCell ref="E30:E31"/>
    <mergeCell ref="F30:F31"/>
    <mergeCell ref="G30:G31"/>
    <mergeCell ref="H30:H31"/>
  </mergeCells>
  <phoneticPr fontId="15" type="noConversion"/>
  <hyperlinks>
    <hyperlink ref="B28" r:id="rId1" display="javascript: consultaProceso('25-21-49757')" xr:uid="{1370B898-EFD8-4584-991B-AA6A57F6F165}"/>
    <hyperlink ref="B30" r:id="rId2" display="javascript: consultaProceso('25-11-14346130')" xr:uid="{F28C4068-2919-4523-A32D-93E0A1D4D4FC}"/>
    <hyperlink ref="B32" r:id="rId3" display="javascript: consultaProceso('25-11-14345665')" xr:uid="{7DF6090C-D352-409C-B1B2-C582B7BAD207}"/>
    <hyperlink ref="B34" r:id="rId4" display="javascript: consultaProceso('25-21-49669')" xr:uid="{560F8A6E-E936-4A62-BDD7-958F90B953E3}"/>
    <hyperlink ref="B36" r:id="rId5" display="javascript: consultaProceso('25-12-14338969')" xr:uid="{CF00AFE3-4A65-4E99-8BE7-0975309028E3}"/>
    <hyperlink ref="B38" r:id="rId6" display="javascript: consultaProceso('25-12-14339200')" xr:uid="{CB6DB319-089B-49F0-8963-1095C97901E0}"/>
    <hyperlink ref="B40" r:id="rId7" display="javascript: consultaProceso('25-12-14334190')" xr:uid="{6E85DB48-6D01-4165-BF61-205DBCCFD364}"/>
    <hyperlink ref="B28:B29" r:id="rId8" display="LP-002-2025" xr:uid="{A3AF1CA8-AC17-4947-852A-AB72DEDF22F1}"/>
    <hyperlink ref="B30:B31" r:id="rId9" display="CSA-005-2025" xr:uid="{B8F7E1C8-180C-4885-B77F-827DC119DFA9}"/>
    <hyperlink ref="B32:B33" r:id="rId10" display="CSA-004-2023" xr:uid="{8FD4CF55-0835-47BB-BD69-FBC3C0C34E6F}"/>
    <hyperlink ref="B34:B35" r:id="rId11" display="LP-002-2025" xr:uid="{9B5FA919-3B81-4E83-81B9-42F7135AA963}"/>
    <hyperlink ref="B36:B37" r:id="rId12" display="CI-SP-002-2025" xr:uid="{2464486F-E18B-4D36-BFFE-32E6938CA045}"/>
    <hyperlink ref="B38:B39" r:id="rId13" display="CI-SP-003-2025" xr:uid="{A3025150-D432-4454-BF4C-4F0F19721E4B}"/>
    <hyperlink ref="B40:B41" r:id="rId14" display="CONTRATO INTERADMINISTRATIVO 03 DE 2025" xr:uid="{6CCEB404-33F6-49CA-8C2A-BAE016762AC7}"/>
    <hyperlink ref="K28" r:id="rId15" xr:uid="{CDE558A4-8FAC-4EB3-A8A9-1F0BFDBDD971}"/>
    <hyperlink ref="K30" r:id="rId16" xr:uid="{D906D905-31DC-430C-B1B1-662365F86CD6}"/>
    <hyperlink ref="K32" r:id="rId17" xr:uid="{F97E2DBD-1A59-416D-85EE-0AE29C741634}"/>
    <hyperlink ref="K34" r:id="rId18" xr:uid="{29FE4049-3420-4A13-8937-E4BB02005055}"/>
    <hyperlink ref="K38" r:id="rId19" xr:uid="{DA7F7FBD-966A-4476-88B3-3FA8CF28CCF0}"/>
    <hyperlink ref="B47" r:id="rId20" display="javascript: consultaProceso('25-12-14347234')" xr:uid="{EB270447-E610-4377-A890-4588285BD646}"/>
    <hyperlink ref="B49" r:id="rId21" display="javascript: consultaProceso('25-12-14336040')" xr:uid="{CA17093F-FC2D-4155-8E80-A99E73A9DBCE}"/>
    <hyperlink ref="K49" r:id="rId22" xr:uid="{26B96EB9-18D0-4634-B591-740E81AA0AA0}"/>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9"/>
  <sheetViews>
    <sheetView showGridLines="0" zoomScale="85" zoomScaleNormal="85" workbookViewId="0">
      <selection activeCell="D34" sqref="D34:H37"/>
    </sheetView>
  </sheetViews>
  <sheetFormatPr baseColWidth="10" defaultRowHeight="14.4" x14ac:dyDescent="0.3"/>
  <cols>
    <col min="2" max="2" width="18.5546875" customWidth="1"/>
    <col min="3" max="3" width="18.44140625" customWidth="1"/>
    <col min="4" max="4" width="13.6640625" customWidth="1"/>
    <col min="5" max="5" width="25.6640625" customWidth="1"/>
    <col min="6" max="6" width="54.5546875" customWidth="1"/>
    <col min="7" max="7" width="27.109375" customWidth="1"/>
    <col min="8" max="8" width="20.33203125" style="70" customWidth="1"/>
    <col min="9" max="9" width="15.33203125" customWidth="1"/>
    <col min="10" max="10" width="27.44140625" customWidth="1"/>
    <col min="11" max="11" width="26.109375" customWidth="1"/>
    <col min="12" max="12" width="26" customWidth="1"/>
    <col min="13" max="13" width="22.44140625" customWidth="1"/>
    <col min="14" max="14" width="23.109375" customWidth="1"/>
  </cols>
  <sheetData>
    <row r="1" spans="1:14" ht="25.8" x14ac:dyDescent="0.5">
      <c r="A1" s="153" t="s">
        <v>16</v>
      </c>
      <c r="B1" s="153"/>
      <c r="C1" s="153"/>
      <c r="D1" s="153"/>
      <c r="F1" s="150" t="s">
        <v>69</v>
      </c>
      <c r="G1" s="150"/>
    </row>
    <row r="2" spans="1:14" ht="15.6" customHeight="1" x14ac:dyDescent="0.3">
      <c r="A2" s="52"/>
      <c r="B2" s="58"/>
      <c r="C2" s="59"/>
      <c r="D2" s="59"/>
      <c r="E2" s="59"/>
      <c r="F2" s="59"/>
      <c r="G2" s="60"/>
      <c r="H2" s="71"/>
      <c r="I2" s="61"/>
      <c r="J2" s="4"/>
      <c r="K2" s="45"/>
      <c r="L2" s="46"/>
      <c r="M2" s="46"/>
      <c r="N2" s="46"/>
    </row>
    <row r="3" spans="1:14" ht="21" hidden="1" x14ac:dyDescent="0.3">
      <c r="A3" s="14"/>
      <c r="B3" s="14"/>
      <c r="C3" s="147" t="s">
        <v>43</v>
      </c>
      <c r="D3" s="147"/>
      <c r="E3" s="147"/>
      <c r="F3" s="147"/>
      <c r="G3" s="147"/>
      <c r="H3" s="147"/>
      <c r="I3" s="147"/>
      <c r="N3" s="46"/>
    </row>
    <row r="4" spans="1:14" ht="15.75" hidden="1" customHeight="1" x14ac:dyDescent="0.3">
      <c r="N4" s="46"/>
    </row>
    <row r="5" spans="1:14" hidden="1" x14ac:dyDescent="0.3">
      <c r="A5" s="144" t="s">
        <v>24</v>
      </c>
      <c r="B5" s="132" t="s">
        <v>8</v>
      </c>
      <c r="C5" s="132" t="s">
        <v>0</v>
      </c>
      <c r="D5" s="132" t="s">
        <v>1</v>
      </c>
      <c r="E5" s="132" t="s">
        <v>2</v>
      </c>
      <c r="F5" s="132" t="s">
        <v>3</v>
      </c>
      <c r="G5" s="132" t="s">
        <v>4</v>
      </c>
      <c r="H5" s="164" t="s">
        <v>5</v>
      </c>
      <c r="I5" s="57" t="s">
        <v>6</v>
      </c>
      <c r="J5" s="154" t="s">
        <v>9</v>
      </c>
      <c r="K5" s="155"/>
      <c r="L5" s="156" t="s">
        <v>12</v>
      </c>
      <c r="M5" s="157"/>
      <c r="N5" s="163"/>
    </row>
    <row r="6" spans="1:14" ht="15.75" hidden="1" customHeight="1" x14ac:dyDescent="0.3">
      <c r="A6" s="145"/>
      <c r="B6" s="140"/>
      <c r="C6" s="140"/>
      <c r="D6" s="140"/>
      <c r="E6" s="140"/>
      <c r="F6" s="140"/>
      <c r="G6" s="140"/>
      <c r="H6" s="165"/>
      <c r="I6" s="50" t="s">
        <v>7</v>
      </c>
      <c r="J6" s="2" t="s">
        <v>2</v>
      </c>
      <c r="K6" s="2" t="s">
        <v>11</v>
      </c>
      <c r="L6" s="50" t="s">
        <v>13</v>
      </c>
      <c r="M6" s="50" t="s">
        <v>14</v>
      </c>
      <c r="N6" s="50" t="s">
        <v>15</v>
      </c>
    </row>
    <row r="7" spans="1:14" ht="66.599999999999994" hidden="1" customHeight="1" x14ac:dyDescent="0.3">
      <c r="A7" s="128">
        <v>1</v>
      </c>
      <c r="B7" s="137"/>
      <c r="C7" s="134"/>
      <c r="D7" s="134"/>
      <c r="E7" s="134"/>
      <c r="F7" s="134"/>
      <c r="G7" s="139"/>
      <c r="H7" s="138"/>
      <c r="I7" s="48"/>
      <c r="J7" s="132"/>
      <c r="K7" s="130"/>
      <c r="L7" s="122"/>
      <c r="M7" s="122"/>
      <c r="N7" s="122"/>
    </row>
    <row r="8" spans="1:14" ht="15.75" hidden="1" customHeight="1" x14ac:dyDescent="0.3">
      <c r="A8" s="129"/>
      <c r="B8" s="137"/>
      <c r="C8" s="134"/>
      <c r="D8" s="134"/>
      <c r="E8" s="134"/>
      <c r="F8" s="134"/>
      <c r="G8" s="139"/>
      <c r="H8" s="138"/>
      <c r="I8" s="63"/>
      <c r="J8" s="133"/>
      <c r="K8" s="131"/>
      <c r="L8" s="123"/>
      <c r="M8" s="123"/>
      <c r="N8" s="123"/>
    </row>
    <row r="9" spans="1:14" ht="15.75" hidden="1" customHeight="1" x14ac:dyDescent="0.3">
      <c r="A9" s="52"/>
      <c r="B9" s="58"/>
      <c r="C9" s="46"/>
      <c r="D9" s="46"/>
      <c r="E9" s="46"/>
      <c r="F9" s="46"/>
      <c r="G9" s="4"/>
      <c r="H9" s="72"/>
      <c r="I9" s="62"/>
      <c r="J9" s="4"/>
      <c r="K9" s="45"/>
      <c r="L9" s="46"/>
      <c r="M9" s="46"/>
      <c r="N9" s="46"/>
    </row>
    <row r="10" spans="1:14" ht="21" hidden="1" x14ac:dyDescent="0.3">
      <c r="A10" s="14"/>
      <c r="B10" s="14"/>
      <c r="C10" s="147" t="s">
        <v>42</v>
      </c>
      <c r="D10" s="147"/>
      <c r="E10" s="147"/>
      <c r="F10" s="147"/>
      <c r="G10" s="147"/>
      <c r="H10" s="147"/>
      <c r="I10" s="147"/>
      <c r="N10" s="46"/>
    </row>
    <row r="11" spans="1:14" ht="15.75" hidden="1" customHeight="1" x14ac:dyDescent="0.3">
      <c r="N11" s="46"/>
    </row>
    <row r="12" spans="1:14" hidden="1" x14ac:dyDescent="0.3">
      <c r="A12" s="144" t="s">
        <v>24</v>
      </c>
      <c r="B12" s="132" t="s">
        <v>8</v>
      </c>
      <c r="C12" s="132" t="s">
        <v>0</v>
      </c>
      <c r="D12" s="132" t="s">
        <v>1</v>
      </c>
      <c r="E12" s="132" t="s">
        <v>2</v>
      </c>
      <c r="F12" s="132" t="s">
        <v>3</v>
      </c>
      <c r="G12" s="132" t="s">
        <v>4</v>
      </c>
      <c r="H12" s="164" t="s">
        <v>5</v>
      </c>
      <c r="I12" s="57" t="s">
        <v>6</v>
      </c>
      <c r="J12" s="154" t="s">
        <v>9</v>
      </c>
      <c r="K12" s="155"/>
      <c r="L12" s="156" t="s">
        <v>12</v>
      </c>
      <c r="M12" s="157"/>
      <c r="N12" s="163"/>
    </row>
    <row r="13" spans="1:14" ht="15.75" hidden="1" customHeight="1" x14ac:dyDescent="0.3">
      <c r="A13" s="145"/>
      <c r="B13" s="140"/>
      <c r="C13" s="140"/>
      <c r="D13" s="140"/>
      <c r="E13" s="140"/>
      <c r="F13" s="140"/>
      <c r="G13" s="140"/>
      <c r="H13" s="165"/>
      <c r="I13" s="50" t="s">
        <v>7</v>
      </c>
      <c r="J13" s="2" t="s">
        <v>2</v>
      </c>
      <c r="K13" s="2" t="s">
        <v>11</v>
      </c>
      <c r="L13" s="50" t="s">
        <v>13</v>
      </c>
      <c r="M13" s="50" t="s">
        <v>14</v>
      </c>
      <c r="N13" s="50" t="s">
        <v>15</v>
      </c>
    </row>
    <row r="14" spans="1:14" ht="138" hidden="1" customHeight="1" x14ac:dyDescent="0.3">
      <c r="A14" s="142">
        <v>1</v>
      </c>
      <c r="B14" s="137"/>
      <c r="C14" s="134"/>
      <c r="D14" s="134"/>
      <c r="E14" s="134"/>
      <c r="F14" s="134"/>
      <c r="G14" s="139"/>
      <c r="H14" s="138"/>
      <c r="I14" s="48"/>
      <c r="J14" s="135"/>
      <c r="K14" s="130"/>
      <c r="L14" s="122"/>
      <c r="M14" s="122"/>
      <c r="N14" s="122"/>
    </row>
    <row r="15" spans="1:14" ht="15" hidden="1" customHeight="1" x14ac:dyDescent="0.3">
      <c r="A15" s="142"/>
      <c r="B15" s="137"/>
      <c r="C15" s="134"/>
      <c r="D15" s="134"/>
      <c r="E15" s="134"/>
      <c r="F15" s="134"/>
      <c r="G15" s="139"/>
      <c r="H15" s="138"/>
      <c r="I15" s="63"/>
      <c r="J15" s="141"/>
      <c r="K15" s="131"/>
      <c r="L15" s="123"/>
      <c r="M15" s="123"/>
      <c r="N15" s="145"/>
    </row>
    <row r="16" spans="1:14" ht="61.8" hidden="1" customHeight="1" x14ac:dyDescent="0.3">
      <c r="A16" s="142">
        <v>2</v>
      </c>
      <c r="B16" s="137"/>
      <c r="C16" s="134"/>
      <c r="D16" s="134"/>
      <c r="E16" s="134"/>
      <c r="F16" s="134"/>
      <c r="G16" s="139"/>
      <c r="H16" s="138"/>
      <c r="I16" s="48"/>
      <c r="J16" s="135"/>
      <c r="K16" s="130"/>
      <c r="L16" s="122"/>
      <c r="M16" s="122"/>
      <c r="N16" s="122"/>
    </row>
    <row r="17" spans="1:14" hidden="1" x14ac:dyDescent="0.3">
      <c r="A17" s="142"/>
      <c r="B17" s="137"/>
      <c r="C17" s="134"/>
      <c r="D17" s="134"/>
      <c r="E17" s="134"/>
      <c r="F17" s="134"/>
      <c r="G17" s="139"/>
      <c r="H17" s="138"/>
      <c r="I17" s="63"/>
      <c r="J17" s="141"/>
      <c r="K17" s="131"/>
      <c r="L17" s="123"/>
      <c r="M17" s="123"/>
      <c r="N17" s="145"/>
    </row>
    <row r="18" spans="1:14" ht="60" hidden="1" customHeight="1" x14ac:dyDescent="0.3">
      <c r="A18" s="142">
        <v>3</v>
      </c>
      <c r="B18" s="120"/>
      <c r="C18" s="121"/>
      <c r="D18" s="121"/>
      <c r="E18" s="121"/>
      <c r="F18" s="121"/>
      <c r="G18" s="126"/>
      <c r="H18" s="127"/>
      <c r="I18" s="98"/>
      <c r="J18" s="142"/>
      <c r="K18" s="130"/>
      <c r="L18" s="122"/>
      <c r="M18" s="122"/>
      <c r="N18" s="122"/>
    </row>
    <row r="19" spans="1:14" hidden="1" x14ac:dyDescent="0.3">
      <c r="A19" s="142"/>
      <c r="B19" s="120"/>
      <c r="C19" s="121"/>
      <c r="D19" s="121"/>
      <c r="E19" s="121"/>
      <c r="F19" s="121"/>
      <c r="G19" s="126"/>
      <c r="H19" s="127"/>
      <c r="I19" s="106"/>
      <c r="J19" s="142"/>
      <c r="K19" s="131"/>
      <c r="L19" s="123"/>
      <c r="M19" s="123"/>
      <c r="N19" s="145"/>
    </row>
    <row r="20" spans="1:14" ht="13.95" hidden="1" customHeight="1" x14ac:dyDescent="0.3">
      <c r="A20" s="52"/>
      <c r="B20" s="58"/>
      <c r="C20" s="64"/>
      <c r="D20" s="64"/>
      <c r="E20" s="64"/>
      <c r="F20" s="64"/>
      <c r="G20" s="65"/>
      <c r="H20" s="73"/>
      <c r="I20" s="66"/>
      <c r="J20" s="4"/>
      <c r="K20" s="45"/>
      <c r="L20" s="46"/>
      <c r="M20" s="46"/>
      <c r="N20" s="46"/>
    </row>
    <row r="21" spans="1:14" ht="17.7" hidden="1" customHeight="1" x14ac:dyDescent="0.3">
      <c r="B21" s="146" t="s">
        <v>45</v>
      </c>
      <c r="C21" s="146"/>
      <c r="D21" s="146"/>
      <c r="E21" s="146"/>
      <c r="F21" s="146"/>
      <c r="G21" s="146"/>
      <c r="H21" s="146"/>
      <c r="I21" s="14"/>
    </row>
    <row r="22" spans="1:14" ht="17.7" hidden="1" customHeight="1" x14ac:dyDescent="0.3">
      <c r="B22" s="14"/>
      <c r="C22" s="14"/>
      <c r="D22" s="14"/>
      <c r="E22" s="14"/>
      <c r="F22" s="14"/>
      <c r="G22" s="14"/>
      <c r="H22" s="74"/>
      <c r="I22" s="14"/>
    </row>
    <row r="23" spans="1:14" hidden="1" x14ac:dyDescent="0.3">
      <c r="A23" s="144" t="s">
        <v>24</v>
      </c>
      <c r="B23" s="132" t="s">
        <v>8</v>
      </c>
      <c r="C23" s="132" t="s">
        <v>0</v>
      </c>
      <c r="D23" s="132" t="s">
        <v>1</v>
      </c>
      <c r="E23" s="132" t="s">
        <v>2</v>
      </c>
      <c r="F23" s="132" t="s">
        <v>3</v>
      </c>
      <c r="G23" s="132" t="s">
        <v>4</v>
      </c>
      <c r="H23" s="164" t="s">
        <v>5</v>
      </c>
      <c r="I23" s="57" t="s">
        <v>6</v>
      </c>
      <c r="J23" s="154" t="s">
        <v>9</v>
      </c>
      <c r="K23" s="155"/>
      <c r="L23" s="156" t="s">
        <v>12</v>
      </c>
      <c r="M23" s="157"/>
      <c r="N23" s="163"/>
    </row>
    <row r="24" spans="1:14" ht="15.75" hidden="1" customHeight="1" x14ac:dyDescent="0.3">
      <c r="A24" s="145"/>
      <c r="B24" s="140"/>
      <c r="C24" s="140"/>
      <c r="D24" s="140"/>
      <c r="E24" s="140"/>
      <c r="F24" s="140"/>
      <c r="G24" s="140"/>
      <c r="H24" s="165"/>
      <c r="I24" s="50" t="s">
        <v>7</v>
      </c>
      <c r="J24" s="2" t="s">
        <v>2</v>
      </c>
      <c r="K24" s="2" t="s">
        <v>11</v>
      </c>
      <c r="L24" s="50" t="s">
        <v>13</v>
      </c>
      <c r="M24" s="50" t="s">
        <v>14</v>
      </c>
      <c r="N24" s="50" t="s">
        <v>15</v>
      </c>
    </row>
    <row r="25" spans="1:14" ht="66.599999999999994" hidden="1" customHeight="1" x14ac:dyDescent="0.3">
      <c r="A25" s="142">
        <v>1</v>
      </c>
      <c r="B25" s="137"/>
      <c r="C25" s="134"/>
      <c r="D25" s="134"/>
      <c r="E25" s="134"/>
      <c r="F25" s="134"/>
      <c r="G25" s="139"/>
      <c r="H25" s="138"/>
      <c r="I25" s="48"/>
      <c r="J25" s="142"/>
      <c r="K25" s="130"/>
      <c r="L25" s="122"/>
      <c r="M25" s="122"/>
      <c r="N25" s="122"/>
    </row>
    <row r="26" spans="1:14" hidden="1" x14ac:dyDescent="0.3">
      <c r="A26" s="142"/>
      <c r="B26" s="137"/>
      <c r="C26" s="134"/>
      <c r="D26" s="134"/>
      <c r="E26" s="134"/>
      <c r="F26" s="134"/>
      <c r="G26" s="139"/>
      <c r="H26" s="138"/>
      <c r="I26" s="63"/>
      <c r="J26" s="142"/>
      <c r="K26" s="131"/>
      <c r="L26" s="123"/>
      <c r="M26" s="123"/>
      <c r="N26" s="145"/>
    </row>
    <row r="27" spans="1:14" hidden="1" x14ac:dyDescent="0.3">
      <c r="A27" s="4"/>
      <c r="B27" s="58"/>
      <c r="C27" s="94"/>
      <c r="D27" s="94"/>
      <c r="E27" s="94"/>
      <c r="F27" s="94"/>
      <c r="G27" s="95"/>
      <c r="H27" s="96"/>
      <c r="I27" s="97"/>
      <c r="J27" s="4"/>
      <c r="K27" s="45"/>
      <c r="L27" s="46"/>
      <c r="M27" s="46"/>
      <c r="N27" s="5"/>
    </row>
    <row r="28" spans="1:14" ht="21" x14ac:dyDescent="0.3">
      <c r="A28" s="14"/>
      <c r="B28" s="14"/>
      <c r="C28" s="147" t="s">
        <v>18</v>
      </c>
      <c r="D28" s="147"/>
      <c r="E28" s="147"/>
      <c r="F28" s="147"/>
      <c r="G28" s="147"/>
      <c r="H28" s="147"/>
      <c r="I28" s="147"/>
      <c r="J28" s="147"/>
      <c r="N28" s="46"/>
    </row>
    <row r="29" spans="1:14" ht="15.6" customHeight="1" x14ac:dyDescent="0.3">
      <c r="N29" s="46"/>
    </row>
    <row r="30" spans="1:14" x14ac:dyDescent="0.3">
      <c r="A30" s="144" t="s">
        <v>24</v>
      </c>
      <c r="B30" s="132" t="s">
        <v>8</v>
      </c>
      <c r="C30" s="132" t="s">
        <v>0</v>
      </c>
      <c r="D30" s="132" t="s">
        <v>1</v>
      </c>
      <c r="E30" s="132" t="s">
        <v>2</v>
      </c>
      <c r="F30" s="132" t="s">
        <v>3</v>
      </c>
      <c r="G30" s="132" t="s">
        <v>4</v>
      </c>
      <c r="H30" s="164" t="s">
        <v>5</v>
      </c>
      <c r="I30" s="57" t="s">
        <v>6</v>
      </c>
      <c r="J30" s="154" t="s">
        <v>9</v>
      </c>
      <c r="K30" s="155"/>
      <c r="L30" s="156" t="s">
        <v>12</v>
      </c>
      <c r="M30" s="157"/>
      <c r="N30" s="163"/>
    </row>
    <row r="31" spans="1:14" ht="15.75" customHeight="1" x14ac:dyDescent="0.3">
      <c r="A31" s="166"/>
      <c r="B31" s="140"/>
      <c r="C31" s="140"/>
      <c r="D31" s="140"/>
      <c r="E31" s="140"/>
      <c r="F31" s="140"/>
      <c r="G31" s="140"/>
      <c r="H31" s="165"/>
      <c r="I31" s="50" t="s">
        <v>7</v>
      </c>
      <c r="J31" s="2" t="s">
        <v>2</v>
      </c>
      <c r="K31" s="2" t="s">
        <v>11</v>
      </c>
      <c r="L31" s="50" t="s">
        <v>13</v>
      </c>
      <c r="M31" s="50" t="s">
        <v>14</v>
      </c>
      <c r="N31" s="50" t="s">
        <v>15</v>
      </c>
    </row>
    <row r="32" spans="1:14" ht="141.6" customHeight="1" x14ac:dyDescent="0.3">
      <c r="A32" s="128">
        <v>1</v>
      </c>
      <c r="B32" s="137" t="s">
        <v>103</v>
      </c>
      <c r="C32" s="167" t="s">
        <v>53</v>
      </c>
      <c r="D32" s="167" t="s">
        <v>62</v>
      </c>
      <c r="E32" s="167" t="s">
        <v>104</v>
      </c>
      <c r="F32" s="167" t="s">
        <v>105</v>
      </c>
      <c r="G32" s="168" t="s">
        <v>120</v>
      </c>
      <c r="H32" s="169">
        <v>23219832</v>
      </c>
      <c r="I32" s="170" t="s">
        <v>106</v>
      </c>
      <c r="J32" s="132" t="s">
        <v>129</v>
      </c>
      <c r="K32" s="130" t="s">
        <v>123</v>
      </c>
      <c r="L32" s="122"/>
      <c r="M32" s="122"/>
      <c r="N32" s="122"/>
    </row>
    <row r="33" spans="1:14" ht="15.75" customHeight="1" x14ac:dyDescent="0.3">
      <c r="A33" s="129"/>
      <c r="B33" s="137"/>
      <c r="C33" s="167"/>
      <c r="D33" s="167"/>
      <c r="E33" s="167"/>
      <c r="F33" s="167"/>
      <c r="G33" s="168"/>
      <c r="H33" s="169"/>
      <c r="I33" s="172">
        <v>45716</v>
      </c>
      <c r="J33" s="133"/>
      <c r="K33" s="131"/>
      <c r="L33" s="123"/>
      <c r="M33" s="123"/>
      <c r="N33" s="145"/>
    </row>
    <row r="34" spans="1:14" ht="78" customHeight="1" x14ac:dyDescent="0.3">
      <c r="A34" s="128">
        <v>2</v>
      </c>
      <c r="B34" s="137" t="s">
        <v>107</v>
      </c>
      <c r="C34" s="167" t="s">
        <v>108</v>
      </c>
      <c r="D34" s="167" t="s">
        <v>46</v>
      </c>
      <c r="E34" s="167" t="s">
        <v>109</v>
      </c>
      <c r="F34" s="167" t="s">
        <v>110</v>
      </c>
      <c r="G34" s="168" t="s">
        <v>121</v>
      </c>
      <c r="H34" s="169">
        <v>39793739</v>
      </c>
      <c r="I34" s="170" t="s">
        <v>47</v>
      </c>
      <c r="J34" s="142" t="s">
        <v>130</v>
      </c>
      <c r="K34" s="130" t="s">
        <v>124</v>
      </c>
      <c r="L34" s="122" t="s">
        <v>126</v>
      </c>
      <c r="M34" s="122" t="s">
        <v>125</v>
      </c>
      <c r="N34" s="122"/>
    </row>
    <row r="35" spans="1:14" x14ac:dyDescent="0.3">
      <c r="A35" s="129"/>
      <c r="B35" s="137"/>
      <c r="C35" s="167"/>
      <c r="D35" s="167"/>
      <c r="E35" s="167"/>
      <c r="F35" s="167"/>
      <c r="G35" s="168"/>
      <c r="H35" s="169"/>
      <c r="I35" s="171">
        <v>45714</v>
      </c>
      <c r="J35" s="142"/>
      <c r="K35" s="131"/>
      <c r="L35" s="123"/>
      <c r="M35" s="123"/>
      <c r="N35" s="145"/>
    </row>
    <row r="36" spans="1:14" ht="67.8" customHeight="1" x14ac:dyDescent="0.3">
      <c r="A36" s="128">
        <v>3</v>
      </c>
      <c r="B36" s="137" t="s">
        <v>111</v>
      </c>
      <c r="C36" s="167" t="s">
        <v>108</v>
      </c>
      <c r="D36" s="167" t="s">
        <v>46</v>
      </c>
      <c r="E36" s="167" t="s">
        <v>109</v>
      </c>
      <c r="F36" s="167" t="s">
        <v>112</v>
      </c>
      <c r="G36" s="168" t="s">
        <v>121</v>
      </c>
      <c r="H36" s="169">
        <v>39788368</v>
      </c>
      <c r="I36" s="170" t="s">
        <v>47</v>
      </c>
      <c r="J36" s="142" t="s">
        <v>130</v>
      </c>
      <c r="K36" s="130" t="s">
        <v>124</v>
      </c>
      <c r="L36" s="122" t="s">
        <v>127</v>
      </c>
      <c r="M36" s="122" t="s">
        <v>125</v>
      </c>
      <c r="N36" s="122"/>
    </row>
    <row r="37" spans="1:14" x14ac:dyDescent="0.3">
      <c r="A37" s="129"/>
      <c r="B37" s="137"/>
      <c r="C37" s="167"/>
      <c r="D37" s="167"/>
      <c r="E37" s="167"/>
      <c r="F37" s="167"/>
      <c r="G37" s="168"/>
      <c r="H37" s="169"/>
      <c r="I37" s="171">
        <v>45714</v>
      </c>
      <c r="J37" s="142"/>
      <c r="K37" s="131"/>
      <c r="L37" s="123"/>
      <c r="M37" s="123"/>
      <c r="N37" s="145"/>
    </row>
    <row r="38" spans="1:14" ht="64.8" customHeight="1" x14ac:dyDescent="0.3">
      <c r="A38" s="128">
        <v>4</v>
      </c>
      <c r="B38" s="137" t="s">
        <v>113</v>
      </c>
      <c r="C38" s="167" t="s">
        <v>108</v>
      </c>
      <c r="D38" s="167" t="s">
        <v>62</v>
      </c>
      <c r="E38" s="167" t="s">
        <v>109</v>
      </c>
      <c r="F38" s="167" t="s">
        <v>114</v>
      </c>
      <c r="G38" s="168" t="s">
        <v>121</v>
      </c>
      <c r="H38" s="169">
        <v>39858000</v>
      </c>
      <c r="I38" s="170" t="s">
        <v>57</v>
      </c>
      <c r="J38" s="142" t="s">
        <v>130</v>
      </c>
      <c r="K38" s="130" t="s">
        <v>124</v>
      </c>
      <c r="L38" s="122"/>
      <c r="M38" s="122"/>
      <c r="N38" s="122"/>
    </row>
    <row r="39" spans="1:14" x14ac:dyDescent="0.3">
      <c r="A39" s="129"/>
      <c r="B39" s="137"/>
      <c r="C39" s="167"/>
      <c r="D39" s="167"/>
      <c r="E39" s="167"/>
      <c r="F39" s="167"/>
      <c r="G39" s="168"/>
      <c r="H39" s="169"/>
      <c r="I39" s="171">
        <v>45713</v>
      </c>
      <c r="J39" s="142"/>
      <c r="K39" s="131"/>
      <c r="L39" s="123"/>
      <c r="M39" s="123"/>
      <c r="N39" s="145"/>
    </row>
    <row r="40" spans="1:14" ht="70.8" customHeight="1" x14ac:dyDescent="0.3">
      <c r="A40" s="128">
        <v>5</v>
      </c>
      <c r="B40" s="137" t="s">
        <v>115</v>
      </c>
      <c r="C40" s="167" t="s">
        <v>61</v>
      </c>
      <c r="D40" s="167" t="s">
        <v>62</v>
      </c>
      <c r="E40" s="167" t="s">
        <v>109</v>
      </c>
      <c r="F40" s="167" t="s">
        <v>116</v>
      </c>
      <c r="G40" s="168" t="s">
        <v>121</v>
      </c>
      <c r="H40" s="169">
        <v>300000000</v>
      </c>
      <c r="I40" s="170" t="s">
        <v>57</v>
      </c>
      <c r="J40" s="142" t="s">
        <v>130</v>
      </c>
      <c r="K40" s="130" t="s">
        <v>124</v>
      </c>
      <c r="L40" s="122"/>
      <c r="M40" s="122"/>
      <c r="N40" s="122"/>
    </row>
    <row r="41" spans="1:14" x14ac:dyDescent="0.3">
      <c r="A41" s="129"/>
      <c r="B41" s="137"/>
      <c r="C41" s="167"/>
      <c r="D41" s="167"/>
      <c r="E41" s="167"/>
      <c r="F41" s="167"/>
      <c r="G41" s="168"/>
      <c r="H41" s="169"/>
      <c r="I41" s="171">
        <v>45712</v>
      </c>
      <c r="J41" s="142"/>
      <c r="K41" s="131"/>
      <c r="L41" s="123"/>
      <c r="M41" s="123"/>
      <c r="N41" s="145"/>
    </row>
    <row r="42" spans="1:14" ht="58.2" customHeight="1" x14ac:dyDescent="0.3">
      <c r="A42" s="128">
        <v>6</v>
      </c>
      <c r="B42" s="137" t="s">
        <v>117</v>
      </c>
      <c r="C42" s="167" t="s">
        <v>53</v>
      </c>
      <c r="D42" s="167" t="s">
        <v>62</v>
      </c>
      <c r="E42" s="167" t="s">
        <v>118</v>
      </c>
      <c r="F42" s="167" t="s">
        <v>119</v>
      </c>
      <c r="G42" s="168" t="s">
        <v>122</v>
      </c>
      <c r="H42" s="169">
        <v>1291762082</v>
      </c>
      <c r="I42" s="170" t="s">
        <v>106</v>
      </c>
      <c r="J42" s="142" t="s">
        <v>131</v>
      </c>
      <c r="K42" s="130" t="s">
        <v>128</v>
      </c>
      <c r="L42" s="122"/>
      <c r="M42" s="122"/>
      <c r="N42" s="122"/>
    </row>
    <row r="43" spans="1:14" x14ac:dyDescent="0.3">
      <c r="A43" s="129"/>
      <c r="B43" s="137"/>
      <c r="C43" s="167"/>
      <c r="D43" s="167"/>
      <c r="E43" s="167"/>
      <c r="F43" s="167"/>
      <c r="G43" s="168"/>
      <c r="H43" s="169"/>
      <c r="I43" s="172">
        <v>45708</v>
      </c>
      <c r="J43" s="142"/>
      <c r="K43" s="131"/>
      <c r="L43" s="123"/>
      <c r="M43" s="123"/>
      <c r="N43" s="145"/>
    </row>
    <row r="45" spans="1:14" s="49" customFormat="1" ht="21" hidden="1" x14ac:dyDescent="0.4">
      <c r="B45" s="160" t="s">
        <v>19</v>
      </c>
      <c r="C45" s="160"/>
      <c r="D45" s="160"/>
      <c r="E45" s="160"/>
      <c r="F45" s="160"/>
      <c r="G45" s="160"/>
      <c r="H45" s="160"/>
      <c r="I45" s="160"/>
    </row>
    <row r="46" spans="1:14" ht="19.2" hidden="1" customHeight="1" x14ac:dyDescent="0.3">
      <c r="A46" s="3"/>
      <c r="H46" s="67"/>
    </row>
    <row r="47" spans="1:14" hidden="1" x14ac:dyDescent="0.3">
      <c r="A47" s="161" t="s">
        <v>24</v>
      </c>
      <c r="B47" s="132" t="s">
        <v>8</v>
      </c>
      <c r="C47" s="135" t="s">
        <v>0</v>
      </c>
      <c r="D47" s="135" t="s">
        <v>1</v>
      </c>
      <c r="E47" s="135" t="s">
        <v>2</v>
      </c>
      <c r="F47" s="135" t="s">
        <v>3</v>
      </c>
      <c r="G47" s="135" t="s">
        <v>4</v>
      </c>
      <c r="H47" s="151" t="s">
        <v>5</v>
      </c>
      <c r="I47" s="48" t="s">
        <v>6</v>
      </c>
      <c r="J47" s="154" t="s">
        <v>9</v>
      </c>
      <c r="K47" s="155"/>
      <c r="L47" s="156" t="s">
        <v>12</v>
      </c>
      <c r="M47" s="157"/>
      <c r="N47" s="163"/>
    </row>
    <row r="48" spans="1:14" hidden="1" x14ac:dyDescent="0.3">
      <c r="A48" s="162"/>
      <c r="B48" s="140"/>
      <c r="C48" s="136"/>
      <c r="D48" s="136"/>
      <c r="E48" s="136"/>
      <c r="F48" s="136"/>
      <c r="G48" s="136"/>
      <c r="H48" s="152"/>
      <c r="I48" s="51" t="s">
        <v>7</v>
      </c>
      <c r="J48" s="2" t="s">
        <v>2</v>
      </c>
      <c r="K48" s="1" t="s">
        <v>11</v>
      </c>
      <c r="L48" s="50" t="s">
        <v>13</v>
      </c>
      <c r="M48" s="50" t="s">
        <v>14</v>
      </c>
      <c r="N48" s="50" t="s">
        <v>15</v>
      </c>
    </row>
    <row r="49" spans="1:14" ht="78" hidden="1" customHeight="1" x14ac:dyDescent="0.3">
      <c r="A49" s="132">
        <v>1</v>
      </c>
      <c r="B49" s="120"/>
      <c r="C49" s="121"/>
      <c r="D49" s="121"/>
      <c r="E49" s="121"/>
      <c r="F49" s="121"/>
      <c r="G49" s="126"/>
      <c r="H49" s="127"/>
      <c r="I49" s="98"/>
      <c r="J49" s="142"/>
      <c r="K49" s="130"/>
      <c r="L49" s="122"/>
      <c r="M49" s="122"/>
      <c r="N49" s="122"/>
    </row>
    <row r="50" spans="1:14" hidden="1" x14ac:dyDescent="0.3">
      <c r="A50" s="133"/>
      <c r="B50" s="120"/>
      <c r="C50" s="121"/>
      <c r="D50" s="121"/>
      <c r="E50" s="121"/>
      <c r="F50" s="121"/>
      <c r="G50" s="126"/>
      <c r="H50" s="127"/>
      <c r="I50" s="113"/>
      <c r="J50" s="142"/>
      <c r="K50" s="131"/>
      <c r="L50" s="123"/>
      <c r="M50" s="123"/>
      <c r="N50" s="145"/>
    </row>
    <row r="51" spans="1:14" ht="67.8" hidden="1" customHeight="1" x14ac:dyDescent="0.3">
      <c r="A51" s="132">
        <v>2</v>
      </c>
      <c r="B51" s="137"/>
      <c r="C51" s="134"/>
      <c r="D51" s="134"/>
      <c r="E51" s="134"/>
      <c r="F51" s="134"/>
      <c r="G51" s="139"/>
      <c r="H51" s="138"/>
      <c r="I51" s="48"/>
      <c r="J51" s="142"/>
      <c r="K51" s="130"/>
      <c r="L51" s="122"/>
      <c r="M51" s="122"/>
      <c r="N51" s="122"/>
    </row>
    <row r="52" spans="1:14" hidden="1" x14ac:dyDescent="0.3">
      <c r="A52" s="133"/>
      <c r="B52" s="137"/>
      <c r="C52" s="134"/>
      <c r="D52" s="134"/>
      <c r="E52" s="134"/>
      <c r="F52" s="134"/>
      <c r="G52" s="139"/>
      <c r="H52" s="138"/>
      <c r="I52" s="63"/>
      <c r="J52" s="142"/>
      <c r="K52" s="131"/>
      <c r="L52" s="123"/>
      <c r="M52" s="123"/>
      <c r="N52" s="145"/>
    </row>
    <row r="53" spans="1:14" ht="56.4" hidden="1" customHeight="1" x14ac:dyDescent="0.3">
      <c r="A53" s="132">
        <v>3</v>
      </c>
      <c r="B53" s="120"/>
      <c r="C53" s="121"/>
      <c r="D53" s="121"/>
      <c r="E53" s="121"/>
      <c r="F53" s="121"/>
      <c r="G53" s="126"/>
      <c r="H53" s="127"/>
      <c r="I53" s="98"/>
      <c r="J53" s="142"/>
      <c r="K53" s="130"/>
      <c r="L53" s="122"/>
      <c r="M53" s="122"/>
      <c r="N53" s="122"/>
    </row>
    <row r="54" spans="1:14" hidden="1" x14ac:dyDescent="0.3">
      <c r="A54" s="133"/>
      <c r="B54" s="120"/>
      <c r="C54" s="121"/>
      <c r="D54" s="121"/>
      <c r="E54" s="121"/>
      <c r="F54" s="121"/>
      <c r="G54" s="126"/>
      <c r="H54" s="127"/>
      <c r="I54" s="113"/>
      <c r="J54" s="142"/>
      <c r="K54" s="131"/>
      <c r="L54" s="123"/>
      <c r="M54" s="123"/>
      <c r="N54" s="145"/>
    </row>
    <row r="55" spans="1:14" ht="56.4" hidden="1" customHeight="1" x14ac:dyDescent="0.3">
      <c r="A55" s="132">
        <v>4</v>
      </c>
      <c r="B55" s="137"/>
      <c r="C55" s="134"/>
      <c r="D55" s="134"/>
      <c r="E55" s="134"/>
      <c r="F55" s="134"/>
      <c r="G55" s="139"/>
      <c r="H55" s="138"/>
      <c r="I55" s="48"/>
      <c r="J55" s="142"/>
      <c r="K55" s="130"/>
      <c r="L55" s="122"/>
      <c r="M55" s="122"/>
      <c r="N55" s="122"/>
    </row>
    <row r="56" spans="1:14" hidden="1" x14ac:dyDescent="0.3">
      <c r="A56" s="133"/>
      <c r="B56" s="137"/>
      <c r="C56" s="134"/>
      <c r="D56" s="134"/>
      <c r="E56" s="134"/>
      <c r="F56" s="134"/>
      <c r="G56" s="139"/>
      <c r="H56" s="138"/>
      <c r="I56" s="63"/>
      <c r="J56" s="142"/>
      <c r="K56" s="131"/>
      <c r="L56" s="123"/>
      <c r="M56" s="123"/>
      <c r="N56" s="145"/>
    </row>
    <row r="57" spans="1:14" ht="56.4" hidden="1" customHeight="1" x14ac:dyDescent="0.3">
      <c r="A57" s="132">
        <v>5</v>
      </c>
      <c r="B57" s="137"/>
      <c r="C57" s="134"/>
      <c r="D57" s="134"/>
      <c r="E57" s="134"/>
      <c r="F57" s="134"/>
      <c r="G57" s="139"/>
      <c r="H57" s="138"/>
      <c r="I57" s="48"/>
      <c r="J57" s="142"/>
      <c r="K57" s="130"/>
      <c r="L57" s="122"/>
      <c r="M57" s="122"/>
      <c r="N57" s="122"/>
    </row>
    <row r="58" spans="1:14" hidden="1" x14ac:dyDescent="0.3">
      <c r="A58" s="133"/>
      <c r="B58" s="137"/>
      <c r="C58" s="134"/>
      <c r="D58" s="134"/>
      <c r="E58" s="134"/>
      <c r="F58" s="134"/>
      <c r="G58" s="139"/>
      <c r="H58" s="138"/>
      <c r="I58" s="63"/>
      <c r="J58" s="142"/>
      <c r="K58" s="131"/>
      <c r="L58" s="123"/>
      <c r="M58" s="123"/>
      <c r="N58" s="145"/>
    </row>
    <row r="59" spans="1:14" hidden="1" x14ac:dyDescent="0.3"/>
  </sheetData>
  <mergeCells count="265">
    <mergeCell ref="K42:K43"/>
    <mergeCell ref="L42:L43"/>
    <mergeCell ref="M42:M43"/>
    <mergeCell ref="N42:N43"/>
    <mergeCell ref="A42:A43"/>
    <mergeCell ref="B42:B43"/>
    <mergeCell ref="C42:C43"/>
    <mergeCell ref="D42:D43"/>
    <mergeCell ref="E42:E43"/>
    <mergeCell ref="F42:F43"/>
    <mergeCell ref="G42:G43"/>
    <mergeCell ref="H42:H43"/>
    <mergeCell ref="J42:J43"/>
    <mergeCell ref="K38:K39"/>
    <mergeCell ref="L38:L39"/>
    <mergeCell ref="M38:M39"/>
    <mergeCell ref="N38:N39"/>
    <mergeCell ref="A40:A41"/>
    <mergeCell ref="B40:B41"/>
    <mergeCell ref="C40:C41"/>
    <mergeCell ref="D40:D41"/>
    <mergeCell ref="E40:E41"/>
    <mergeCell ref="F40:F41"/>
    <mergeCell ref="G40:G41"/>
    <mergeCell ref="H40:H41"/>
    <mergeCell ref="J40:J41"/>
    <mergeCell ref="K40:K41"/>
    <mergeCell ref="L40:L41"/>
    <mergeCell ref="M40:M41"/>
    <mergeCell ref="N40:N41"/>
    <mergeCell ref="A38:A39"/>
    <mergeCell ref="B38:B39"/>
    <mergeCell ref="C38:C39"/>
    <mergeCell ref="D38:D39"/>
    <mergeCell ref="E38:E39"/>
    <mergeCell ref="F38:F39"/>
    <mergeCell ref="G38:G39"/>
    <mergeCell ref="H38:H39"/>
    <mergeCell ref="J38:J39"/>
    <mergeCell ref="K34:K35"/>
    <mergeCell ref="L34:L35"/>
    <mergeCell ref="M34:M35"/>
    <mergeCell ref="N34:N35"/>
    <mergeCell ref="A36:A37"/>
    <mergeCell ref="B36:B37"/>
    <mergeCell ref="C36:C37"/>
    <mergeCell ref="D36:D37"/>
    <mergeCell ref="E36:E37"/>
    <mergeCell ref="F36:F37"/>
    <mergeCell ref="G36:G37"/>
    <mergeCell ref="H36:H37"/>
    <mergeCell ref="J36:J37"/>
    <mergeCell ref="K36:K37"/>
    <mergeCell ref="L36:L37"/>
    <mergeCell ref="M36:M37"/>
    <mergeCell ref="N36:N37"/>
    <mergeCell ref="A34:A35"/>
    <mergeCell ref="B34:B35"/>
    <mergeCell ref="C34:C35"/>
    <mergeCell ref="D34:D35"/>
    <mergeCell ref="E34:E35"/>
    <mergeCell ref="F34:F35"/>
    <mergeCell ref="G34:G35"/>
    <mergeCell ref="H34:H35"/>
    <mergeCell ref="J34:J35"/>
    <mergeCell ref="A57:A58"/>
    <mergeCell ref="J57:J58"/>
    <mergeCell ref="K57:K58"/>
    <mergeCell ref="L57:L58"/>
    <mergeCell ref="M57:M58"/>
    <mergeCell ref="N57:N58"/>
    <mergeCell ref="A53:A54"/>
    <mergeCell ref="J53:J54"/>
    <mergeCell ref="K53:K54"/>
    <mergeCell ref="L53:L54"/>
    <mergeCell ref="M53:M54"/>
    <mergeCell ref="N53:N54"/>
    <mergeCell ref="A55:A56"/>
    <mergeCell ref="J55:J56"/>
    <mergeCell ref="K55:K56"/>
    <mergeCell ref="L55:L56"/>
    <mergeCell ref="M55:M56"/>
    <mergeCell ref="N55:N56"/>
    <mergeCell ref="B57:B58"/>
    <mergeCell ref="C57:C58"/>
    <mergeCell ref="D57:D58"/>
    <mergeCell ref="E57:E58"/>
    <mergeCell ref="F57:F58"/>
    <mergeCell ref="G57:G58"/>
    <mergeCell ref="H57:H58"/>
    <mergeCell ref="B53:B54"/>
    <mergeCell ref="C53:C54"/>
    <mergeCell ref="D53:D54"/>
    <mergeCell ref="E53:E54"/>
    <mergeCell ref="F53:F54"/>
    <mergeCell ref="G53:G54"/>
    <mergeCell ref="H53:H54"/>
    <mergeCell ref="B55:B56"/>
    <mergeCell ref="C55:C56"/>
    <mergeCell ref="D55:D56"/>
    <mergeCell ref="E55:E56"/>
    <mergeCell ref="F55:F56"/>
    <mergeCell ref="G55:G56"/>
    <mergeCell ref="H55:H56"/>
    <mergeCell ref="A51:A52"/>
    <mergeCell ref="J51:J52"/>
    <mergeCell ref="A47:A48"/>
    <mergeCell ref="L18:L19"/>
    <mergeCell ref="M18:M19"/>
    <mergeCell ref="N18:N19"/>
    <mergeCell ref="A18:A19"/>
    <mergeCell ref="B18:B19"/>
    <mergeCell ref="C18:C19"/>
    <mergeCell ref="D18:D19"/>
    <mergeCell ref="E18:E19"/>
    <mergeCell ref="F18:F19"/>
    <mergeCell ref="G18:G19"/>
    <mergeCell ref="H18:H19"/>
    <mergeCell ref="J18:J19"/>
    <mergeCell ref="A32:A33"/>
    <mergeCell ref="B32:B33"/>
    <mergeCell ref="C32:C33"/>
    <mergeCell ref="D32:D33"/>
    <mergeCell ref="E32:E33"/>
    <mergeCell ref="D30:D31"/>
    <mergeCell ref="F30:F31"/>
    <mergeCell ref="L32:L33"/>
    <mergeCell ref="A49:A50"/>
    <mergeCell ref="B49:B50"/>
    <mergeCell ref="C49:C50"/>
    <mergeCell ref="D49:D50"/>
    <mergeCell ref="E49:E50"/>
    <mergeCell ref="G47:G48"/>
    <mergeCell ref="C47:C48"/>
    <mergeCell ref="B47:B48"/>
    <mergeCell ref="D47:D48"/>
    <mergeCell ref="G49:G50"/>
    <mergeCell ref="L23:N23"/>
    <mergeCell ref="D23:D24"/>
    <mergeCell ref="B21:H21"/>
    <mergeCell ref="H30:H31"/>
    <mergeCell ref="A23:A24"/>
    <mergeCell ref="B25:B26"/>
    <mergeCell ref="B23:B24"/>
    <mergeCell ref="A25:A26"/>
    <mergeCell ref="F25:F26"/>
    <mergeCell ref="C25:C26"/>
    <mergeCell ref="C30:C31"/>
    <mergeCell ref="C28:J28"/>
    <mergeCell ref="C23:C24"/>
    <mergeCell ref="E30:E31"/>
    <mergeCell ref="A30:A31"/>
    <mergeCell ref="F5:F6"/>
    <mergeCell ref="G5:G6"/>
    <mergeCell ref="H25:H26"/>
    <mergeCell ref="H16:H17"/>
    <mergeCell ref="K18:K19"/>
    <mergeCell ref="D25:D26"/>
    <mergeCell ref="G14:G15"/>
    <mergeCell ref="K25:K26"/>
    <mergeCell ref="J25:J26"/>
    <mergeCell ref="D14:D15"/>
    <mergeCell ref="E14:E15"/>
    <mergeCell ref="E25:E26"/>
    <mergeCell ref="K16:K17"/>
    <mergeCell ref="E23:E24"/>
    <mergeCell ref="F23:F24"/>
    <mergeCell ref="G25:G26"/>
    <mergeCell ref="H23:H24"/>
    <mergeCell ref="M32:M33"/>
    <mergeCell ref="N32:N33"/>
    <mergeCell ref="J30:K30"/>
    <mergeCell ref="G30:G31"/>
    <mergeCell ref="G23:G24"/>
    <mergeCell ref="N14:N15"/>
    <mergeCell ref="L30:N30"/>
    <mergeCell ref="B14:B15"/>
    <mergeCell ref="C14:C15"/>
    <mergeCell ref="M25:M26"/>
    <mergeCell ref="B30:B31"/>
    <mergeCell ref="F32:F33"/>
    <mergeCell ref="G32:G33"/>
    <mergeCell ref="H32:H33"/>
    <mergeCell ref="J32:J33"/>
    <mergeCell ref="K32:K33"/>
    <mergeCell ref="J23:K23"/>
    <mergeCell ref="L14:L15"/>
    <mergeCell ref="M14:M15"/>
    <mergeCell ref="L16:L17"/>
    <mergeCell ref="M16:M17"/>
    <mergeCell ref="N16:N17"/>
    <mergeCell ref="N25:N26"/>
    <mergeCell ref="L25:L26"/>
    <mergeCell ref="A14:A15"/>
    <mergeCell ref="A16:A17"/>
    <mergeCell ref="F14:F15"/>
    <mergeCell ref="H14:H15"/>
    <mergeCell ref="E16:E17"/>
    <mergeCell ref="F16:F17"/>
    <mergeCell ref="G16:G17"/>
    <mergeCell ref="L7:L8"/>
    <mergeCell ref="K7:K8"/>
    <mergeCell ref="G7:G8"/>
    <mergeCell ref="K14:K15"/>
    <mergeCell ref="G12:G13"/>
    <mergeCell ref="J14:J15"/>
    <mergeCell ref="J16:J17"/>
    <mergeCell ref="H7:H8"/>
    <mergeCell ref="J7:J8"/>
    <mergeCell ref="D16:D17"/>
    <mergeCell ref="J12:K12"/>
    <mergeCell ref="C10:I10"/>
    <mergeCell ref="B16:B17"/>
    <mergeCell ref="C16:C17"/>
    <mergeCell ref="F7:F8"/>
    <mergeCell ref="C12:C13"/>
    <mergeCell ref="D12:D13"/>
    <mergeCell ref="N7:N8"/>
    <mergeCell ref="A1:D1"/>
    <mergeCell ref="F1:G1"/>
    <mergeCell ref="A12:A13"/>
    <mergeCell ref="B12:B13"/>
    <mergeCell ref="A5:A6"/>
    <mergeCell ref="B5:B6"/>
    <mergeCell ref="C5:C6"/>
    <mergeCell ref="D5:D6"/>
    <mergeCell ref="A7:A8"/>
    <mergeCell ref="B7:B8"/>
    <mergeCell ref="C7:C8"/>
    <mergeCell ref="D7:D8"/>
    <mergeCell ref="E7:E8"/>
    <mergeCell ref="C3:I3"/>
    <mergeCell ref="F12:F13"/>
    <mergeCell ref="H5:H6"/>
    <mergeCell ref="E12:E13"/>
    <mergeCell ref="H12:H13"/>
    <mergeCell ref="J5:K5"/>
    <mergeCell ref="L5:N5"/>
    <mergeCell ref="L12:N12"/>
    <mergeCell ref="M7:M8"/>
    <mergeCell ref="E5:E6"/>
    <mergeCell ref="B45:I45"/>
    <mergeCell ref="F49:F50"/>
    <mergeCell ref="E47:E48"/>
    <mergeCell ref="M51:M52"/>
    <mergeCell ref="N51:N52"/>
    <mergeCell ref="B51:B52"/>
    <mergeCell ref="C51:C52"/>
    <mergeCell ref="D51:D52"/>
    <mergeCell ref="E51:E52"/>
    <mergeCell ref="F51:F52"/>
    <mergeCell ref="G51:G52"/>
    <mergeCell ref="H51:H52"/>
    <mergeCell ref="M49:M50"/>
    <mergeCell ref="H47:H48"/>
    <mergeCell ref="H49:H50"/>
    <mergeCell ref="L47:N47"/>
    <mergeCell ref="N49:N50"/>
    <mergeCell ref="J49:J50"/>
    <mergeCell ref="K49:K50"/>
    <mergeCell ref="L49:L50"/>
    <mergeCell ref="J47:K47"/>
    <mergeCell ref="F47:F48"/>
    <mergeCell ref="K51:K52"/>
    <mergeCell ref="L51:L52"/>
  </mergeCells>
  <phoneticPr fontId="15" type="noConversion"/>
  <hyperlinks>
    <hyperlink ref="B32" r:id="rId1" display="javascript: consultaProceso('25-4-14348805')" xr:uid="{61ABE95F-A184-4E4C-A9E5-1C9CE3D87583}"/>
    <hyperlink ref="B34" r:id="rId2" display="javascript: consultaProceso('25-13-14337002')" xr:uid="{96B9EF6A-7E52-4728-991A-4538543EACEF}"/>
    <hyperlink ref="B36" r:id="rId3" display="javascript: consultaProceso('25-13-14337024')" xr:uid="{BE4CD42B-F4FE-4902-B1A1-07B6D6213F9B}"/>
    <hyperlink ref="B38" r:id="rId4" display="javascript: consultaProceso('25-13-14344265')" xr:uid="{4534A6CE-8B22-411A-B38E-54C835CECA42}"/>
    <hyperlink ref="B40" r:id="rId5" display="javascript: consultaProceso('25-11-14332487')" xr:uid="{EB12072A-9499-4EB4-BBDB-930D11C750A5}"/>
    <hyperlink ref="B42" r:id="rId6" display="javascript: consultaProceso('25-4-14338617')" xr:uid="{D873CA71-1B70-42A4-A016-D0C3B00634CB}"/>
    <hyperlink ref="B32:B33" r:id="rId7" display="PB-25-002" xr:uid="{AE88A60D-0369-4C56-AC4C-81E774A95D9D}"/>
    <hyperlink ref="B34:B35" r:id="rId8" display="SIF-MC-008-2025" xr:uid="{41A4DA85-775D-4213-B208-AD578F282B55}"/>
    <hyperlink ref="B36:B37" r:id="rId9" display="SIF-MC-009-2025" xr:uid="{6942C011-5062-4F22-8D74-0624F1EC9F1D}"/>
    <hyperlink ref="B38:B39" r:id="rId10" display="SFI-MC-012-2025" xr:uid="{1B6646A9-5C4F-49AB-A8F0-3A85B45A7E11}"/>
    <hyperlink ref="B40:B41" r:id="rId11" display="MVF-SPIF-SAMC-001-2025" xr:uid="{80DAF991-371E-4B60-8485-A45E28144F21}"/>
    <hyperlink ref="B42:B43" r:id="rId12" display="IP-ASMSC-001-2025" xr:uid="{1E8783B4-5506-450D-8ED3-45BDE5282463}"/>
  </hyperlinks>
  <pageMargins left="0.7" right="0.7" top="0.75" bottom="0.75" header="0.3" footer="0.3"/>
  <pageSetup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ANTIOQUIA</vt:lpstr>
      <vt:lpstr>URABÀ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Manuela Arcila</cp:lastModifiedBy>
  <cp:lastPrinted>2018-10-01T13:42:16Z</cp:lastPrinted>
  <dcterms:created xsi:type="dcterms:W3CDTF">2018-07-07T21:55:34Z</dcterms:created>
  <dcterms:modified xsi:type="dcterms:W3CDTF">2025-03-03T02:00:11Z</dcterms:modified>
</cp:coreProperties>
</file>