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docs.live.net/8917e202a855fb2c/Escritorio/"/>
    </mc:Choice>
  </mc:AlternateContent>
  <xr:revisionPtr revIDLastSave="1444" documentId="13_ncr:1_{2F6E3A0B-B805-45CB-BABE-41FCC7A2739C}" xr6:coauthVersionLast="47" xr6:coauthVersionMax="47" xr10:uidLastSave="{EF97DC7F-EC9D-4784-8B45-C8D77B1863CD}"/>
  <bookViews>
    <workbookView xWindow="-108" yWindow="-108" windowWidth="23256" windowHeight="12456" xr2:uid="{00000000-000D-0000-FFFF-FFFF00000000}"/>
  </bookViews>
  <sheets>
    <sheet name="RESUMEN" sheetId="4" r:id="rId1"/>
    <sheet name="ANTIOQUIA" sheetId="1" r:id="rId2"/>
    <sheet name="URABÀ" sheetId="10" r:id="rId3"/>
  </sheets>
  <definedNames>
    <definedName name="_xlnm._FilterDatabase" localSheetId="1" hidden="1">ANTIOQUIA!$A$32:$N$33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0" i="4" l="1"/>
  <c r="C59" i="4"/>
  <c r="C58" i="4"/>
  <c r="D59" i="4"/>
  <c r="D60" i="4"/>
  <c r="E60" i="4"/>
  <c r="D58" i="4"/>
  <c r="C52" i="4"/>
  <c r="C51" i="4"/>
  <c r="D53" i="4"/>
  <c r="E53" i="4"/>
  <c r="D52" i="4"/>
  <c r="D51" i="4"/>
  <c r="E51" i="4"/>
  <c r="E42" i="4"/>
  <c r="E41" i="4"/>
  <c r="E40" i="4"/>
  <c r="D42" i="4"/>
  <c r="D41" i="4"/>
  <c r="D40" i="4"/>
  <c r="C30" i="4"/>
  <c r="C31" i="4"/>
  <c r="C32" i="4"/>
  <c r="C33" i="4"/>
  <c r="C29" i="4"/>
  <c r="B30" i="4"/>
  <c r="B31" i="4"/>
  <c r="B32" i="4"/>
  <c r="B33" i="4"/>
  <c r="B29" i="4"/>
  <c r="E34" i="4"/>
  <c r="D34" i="4"/>
  <c r="F30" i="4"/>
  <c r="F31" i="4"/>
  <c r="F32" i="4"/>
  <c r="F33" i="4"/>
  <c r="F29" i="4"/>
  <c r="F34" i="4" s="1"/>
  <c r="F42" i="4" s="1"/>
  <c r="E30" i="4"/>
  <c r="E31" i="4"/>
  <c r="E32" i="4"/>
  <c r="E33" i="4"/>
  <c r="E29" i="4"/>
  <c r="D30" i="4"/>
  <c r="D31" i="4"/>
  <c r="D32" i="4"/>
  <c r="D33" i="4"/>
  <c r="D29" i="4"/>
  <c r="C18" i="4"/>
  <c r="B18" i="4"/>
  <c r="C19" i="4"/>
  <c r="C20" i="4"/>
  <c r="C21" i="4"/>
  <c r="C22" i="4"/>
  <c r="B19" i="4"/>
  <c r="B20" i="4"/>
  <c r="B21" i="4"/>
  <c r="B22" i="4"/>
  <c r="C8" i="4"/>
  <c r="C9" i="4"/>
  <c r="C10" i="4"/>
  <c r="C11" i="4"/>
  <c r="C7" i="4"/>
  <c r="B8" i="4"/>
  <c r="B9" i="4"/>
  <c r="B10" i="4"/>
  <c r="B11" i="4"/>
  <c r="B7" i="4"/>
  <c r="E23" i="4"/>
  <c r="D23" i="4"/>
  <c r="E12" i="4"/>
  <c r="D12" i="4"/>
  <c r="G30" i="4"/>
  <c r="G31" i="4"/>
  <c r="G32" i="4"/>
  <c r="G33" i="4"/>
  <c r="G29" i="4"/>
  <c r="G23" i="4"/>
  <c r="G41" i="4" s="1"/>
  <c r="F23" i="4"/>
  <c r="F41" i="4" s="1"/>
  <c r="F12" i="4"/>
  <c r="F40" i="4" s="1"/>
  <c r="G12" i="4"/>
  <c r="G40" i="4" s="1"/>
  <c r="I30" i="4"/>
  <c r="I31" i="4"/>
  <c r="I32" i="4"/>
  <c r="I33" i="4"/>
  <c r="H30" i="4"/>
  <c r="H31" i="4"/>
  <c r="H32" i="4"/>
  <c r="H33" i="4"/>
  <c r="I29" i="4"/>
  <c r="H29" i="4"/>
  <c r="I23" i="4"/>
  <c r="I41" i="4" s="1"/>
  <c r="H23" i="4"/>
  <c r="H41" i="4" s="1"/>
  <c r="I12" i="4"/>
  <c r="I40" i="4" s="1"/>
  <c r="H12" i="4"/>
  <c r="H40" i="4" s="1"/>
  <c r="K30" i="4"/>
  <c r="K31" i="4"/>
  <c r="K32" i="4"/>
  <c r="K33" i="4"/>
  <c r="K29" i="4"/>
  <c r="J30" i="4"/>
  <c r="J31" i="4"/>
  <c r="J32" i="4"/>
  <c r="J33" i="4"/>
  <c r="J29" i="4"/>
  <c r="K23" i="4"/>
  <c r="K41" i="4" s="1"/>
  <c r="J23" i="4"/>
  <c r="J41" i="4" s="1"/>
  <c r="K12" i="4"/>
  <c r="K40" i="4" s="1"/>
  <c r="J12" i="4"/>
  <c r="J40" i="4" s="1"/>
  <c r="M30" i="4"/>
  <c r="M31" i="4"/>
  <c r="M32" i="4"/>
  <c r="M33" i="4"/>
  <c r="M29" i="4"/>
  <c r="L30" i="4"/>
  <c r="L31" i="4"/>
  <c r="L32" i="4"/>
  <c r="L33" i="4"/>
  <c r="L29" i="4"/>
  <c r="M23" i="4"/>
  <c r="M41" i="4" s="1"/>
  <c r="L23" i="4"/>
  <c r="L41" i="4" s="1"/>
  <c r="M12" i="4"/>
  <c r="M40" i="4" s="1"/>
  <c r="L12" i="4"/>
  <c r="L40" i="4" s="1"/>
  <c r="N31" i="4"/>
  <c r="N30" i="4"/>
  <c r="N32" i="4"/>
  <c r="N33" i="4"/>
  <c r="O30" i="4"/>
  <c r="O32" i="4"/>
  <c r="O33" i="4"/>
  <c r="O29" i="4"/>
  <c r="N29" i="4"/>
  <c r="O23" i="4"/>
  <c r="O41" i="4" s="1"/>
  <c r="N23" i="4"/>
  <c r="N41" i="4" s="1"/>
  <c r="N12" i="4"/>
  <c r="N40" i="4" s="1"/>
  <c r="O12" i="4"/>
  <c r="O40" i="4" s="1"/>
  <c r="Q40" i="4"/>
  <c r="P40" i="4"/>
  <c r="Q30" i="4"/>
  <c r="Q31" i="4"/>
  <c r="Q32" i="4"/>
  <c r="Q33" i="4"/>
  <c r="P30" i="4"/>
  <c r="P31" i="4"/>
  <c r="P32" i="4"/>
  <c r="P33" i="4"/>
  <c r="Q29" i="4"/>
  <c r="P29" i="4"/>
  <c r="Q23" i="4"/>
  <c r="Q41" i="4" s="1"/>
  <c r="P23" i="4"/>
  <c r="P41" i="4" s="1"/>
  <c r="S30" i="4"/>
  <c r="S31" i="4"/>
  <c r="S32" i="4"/>
  <c r="S33" i="4"/>
  <c r="R30" i="4"/>
  <c r="R31" i="4"/>
  <c r="R32" i="4"/>
  <c r="R33" i="4"/>
  <c r="S29" i="4"/>
  <c r="R29" i="4"/>
  <c r="S23" i="4"/>
  <c r="S41" i="4" s="1"/>
  <c r="R23" i="4"/>
  <c r="R41" i="4" s="1"/>
  <c r="S12" i="4"/>
  <c r="S40" i="4" s="1"/>
  <c r="R12" i="4"/>
  <c r="R40" i="4" s="1"/>
  <c r="U30" i="4"/>
  <c r="U31" i="4"/>
  <c r="U32" i="4"/>
  <c r="U33" i="4"/>
  <c r="U29" i="4"/>
  <c r="T30" i="4"/>
  <c r="T31" i="4"/>
  <c r="T32" i="4"/>
  <c r="T33" i="4"/>
  <c r="T29" i="4"/>
  <c r="U23" i="4"/>
  <c r="U41" i="4" s="1"/>
  <c r="T23" i="4"/>
  <c r="T41" i="4" s="1"/>
  <c r="U12" i="4"/>
  <c r="U40" i="4" s="1"/>
  <c r="T12" i="4"/>
  <c r="T40" i="4" s="1"/>
  <c r="W30" i="4"/>
  <c r="W31" i="4"/>
  <c r="W32" i="4"/>
  <c r="W33" i="4"/>
  <c r="W29" i="4"/>
  <c r="V30" i="4"/>
  <c r="V31" i="4"/>
  <c r="V32" i="4"/>
  <c r="V33" i="4"/>
  <c r="V29" i="4"/>
  <c r="W12" i="4"/>
  <c r="W40" i="4" s="1"/>
  <c r="V12" i="4"/>
  <c r="V40" i="4" s="1"/>
  <c r="W23" i="4"/>
  <c r="W41" i="4" s="1"/>
  <c r="V23" i="4"/>
  <c r="V41" i="4" s="1"/>
  <c r="Y30" i="4"/>
  <c r="Y31" i="4"/>
  <c r="Y32" i="4"/>
  <c r="Y33" i="4"/>
  <c r="X30" i="4"/>
  <c r="X31" i="4"/>
  <c r="X32" i="4"/>
  <c r="X33" i="4"/>
  <c r="X29" i="4"/>
  <c r="Y29" i="4"/>
  <c r="Y23" i="4"/>
  <c r="Y41" i="4" s="1"/>
  <c r="X23" i="4"/>
  <c r="X41" i="4" s="1"/>
  <c r="Y12" i="4"/>
  <c r="Y40" i="4" s="1"/>
  <c r="X12" i="4"/>
  <c r="X40" i="4" s="1"/>
  <c r="AA30" i="4"/>
  <c r="AA31" i="4"/>
  <c r="AA32" i="4"/>
  <c r="AA33" i="4"/>
  <c r="AA29" i="4"/>
  <c r="Z30" i="4"/>
  <c r="Z31" i="4"/>
  <c r="Z32" i="4"/>
  <c r="Z33" i="4"/>
  <c r="Z29" i="4"/>
  <c r="Z23" i="4"/>
  <c r="Z41" i="4" s="1"/>
  <c r="AA23" i="4"/>
  <c r="AA41" i="4" s="1"/>
  <c r="Z12" i="4"/>
  <c r="Z40" i="4" s="1"/>
  <c r="AA12" i="4"/>
  <c r="AA40" i="4" s="1"/>
  <c r="AC30" i="4"/>
  <c r="AC31" i="4"/>
  <c r="AC32" i="4"/>
  <c r="AC33" i="4"/>
  <c r="AC29" i="4"/>
  <c r="AB30" i="4"/>
  <c r="AB31" i="4"/>
  <c r="AB32" i="4"/>
  <c r="AB33" i="4"/>
  <c r="AB29" i="4"/>
  <c r="AC23" i="4"/>
  <c r="AC41" i="4" s="1"/>
  <c r="AB23" i="4"/>
  <c r="AB41" i="4" s="1"/>
  <c r="AC12" i="4"/>
  <c r="AC40" i="4" s="1"/>
  <c r="AB12" i="4"/>
  <c r="AB40" i="4" s="1"/>
  <c r="AE30" i="4"/>
  <c r="AE31" i="4"/>
  <c r="AE32" i="4"/>
  <c r="AE33" i="4"/>
  <c r="AE29" i="4"/>
  <c r="AD30" i="4"/>
  <c r="AD31" i="4"/>
  <c r="AD32" i="4"/>
  <c r="AD33" i="4"/>
  <c r="AD29" i="4"/>
  <c r="AE23" i="4"/>
  <c r="AE41" i="4" s="1"/>
  <c r="AD23" i="4"/>
  <c r="AD41" i="4" s="1"/>
  <c r="AE12" i="4"/>
  <c r="AE40" i="4" s="1"/>
  <c r="AD12" i="4"/>
  <c r="AD40" i="4" s="1"/>
  <c r="AG30" i="4"/>
  <c r="AG31" i="4"/>
  <c r="AG32" i="4"/>
  <c r="AG33" i="4"/>
  <c r="AG29" i="4"/>
  <c r="AF30" i="4"/>
  <c r="AF31" i="4"/>
  <c r="AF32" i="4"/>
  <c r="AF33" i="4"/>
  <c r="AF29" i="4"/>
  <c r="AG23" i="4"/>
  <c r="AG41" i="4" s="1"/>
  <c r="AF23" i="4"/>
  <c r="AF41" i="4" s="1"/>
  <c r="AG12" i="4"/>
  <c r="AG40" i="4" s="1"/>
  <c r="AF12" i="4"/>
  <c r="AF40" i="4" s="1"/>
  <c r="AI30" i="4"/>
  <c r="AI31" i="4"/>
  <c r="AI32" i="4"/>
  <c r="AI33" i="4"/>
  <c r="AI29" i="4"/>
  <c r="AH30" i="4"/>
  <c r="AH31" i="4"/>
  <c r="AH32" i="4"/>
  <c r="AH33" i="4"/>
  <c r="AH29" i="4"/>
  <c r="AI23" i="4"/>
  <c r="AI41" i="4" s="1"/>
  <c r="AH23" i="4"/>
  <c r="AH41" i="4" s="1"/>
  <c r="AI12" i="4"/>
  <c r="AI40" i="4" s="1"/>
  <c r="AH12" i="4"/>
  <c r="AH40" i="4" s="1"/>
  <c r="AK12" i="4"/>
  <c r="AK40" i="4" s="1"/>
  <c r="AJ12" i="4"/>
  <c r="AJ40" i="4" s="1"/>
  <c r="AK30" i="4"/>
  <c r="AK31" i="4"/>
  <c r="AK32" i="4"/>
  <c r="AK33" i="4"/>
  <c r="AK29" i="4"/>
  <c r="AJ30" i="4"/>
  <c r="AJ31" i="4"/>
  <c r="AJ32" i="4"/>
  <c r="AJ33" i="4"/>
  <c r="AJ29" i="4"/>
  <c r="AK23" i="4"/>
  <c r="AK41" i="4" s="1"/>
  <c r="AJ23" i="4"/>
  <c r="AJ41" i="4" s="1"/>
  <c r="AM30" i="4"/>
  <c r="AM31" i="4"/>
  <c r="AM32" i="4"/>
  <c r="AM33" i="4"/>
  <c r="AM29" i="4"/>
  <c r="AL30" i="4"/>
  <c r="AL31" i="4"/>
  <c r="AL32" i="4"/>
  <c r="AL33" i="4"/>
  <c r="AL29" i="4"/>
  <c r="AM23" i="4"/>
  <c r="AM41" i="4" s="1"/>
  <c r="AL23" i="4"/>
  <c r="AL41" i="4" s="1"/>
  <c r="AM12" i="4"/>
  <c r="AM40" i="4" s="1"/>
  <c r="AL12" i="4"/>
  <c r="AL40" i="4" s="1"/>
  <c r="G34" i="4" l="1"/>
  <c r="G42" i="4" s="1"/>
  <c r="I34" i="4"/>
  <c r="I42" i="4" s="1"/>
  <c r="E58" i="4"/>
  <c r="H34" i="4"/>
  <c r="H42" i="4" s="1"/>
  <c r="E59" i="4"/>
  <c r="E52" i="4"/>
  <c r="G51" i="4"/>
  <c r="K34" i="4"/>
  <c r="K42" i="4" s="1"/>
  <c r="F51" i="4"/>
  <c r="F59" i="4"/>
  <c r="J34" i="4"/>
  <c r="J42" i="4" s="1"/>
  <c r="F52" i="4"/>
  <c r="O34" i="4"/>
  <c r="O42" i="4" s="1"/>
  <c r="L34" i="4"/>
  <c r="L42" i="4" s="1"/>
  <c r="G58" i="4"/>
  <c r="B23" i="4"/>
  <c r="F58" i="4"/>
  <c r="B12" i="4"/>
  <c r="B40" i="4" s="1"/>
  <c r="C12" i="4"/>
  <c r="M34" i="4"/>
  <c r="M42" i="4" s="1"/>
  <c r="N34" i="4"/>
  <c r="N42" i="4" s="1"/>
  <c r="P34" i="4"/>
  <c r="P42" i="4" s="1"/>
  <c r="Q34" i="4"/>
  <c r="Q42" i="4" s="1"/>
  <c r="H58" i="4"/>
  <c r="G59" i="4"/>
  <c r="G52" i="4"/>
  <c r="H51" i="4"/>
  <c r="R34" i="4"/>
  <c r="R42" i="4" s="1"/>
  <c r="S34" i="4"/>
  <c r="S42" i="4" s="1"/>
  <c r="T34" i="4"/>
  <c r="T42" i="4" s="1"/>
  <c r="U34" i="4"/>
  <c r="U42" i="4" s="1"/>
  <c r="H59" i="4"/>
  <c r="H52" i="4"/>
  <c r="I51" i="4"/>
  <c r="X34" i="4"/>
  <c r="X42" i="4" s="1"/>
  <c r="W34" i="4"/>
  <c r="W42" i="4" s="1"/>
  <c r="V34" i="4"/>
  <c r="V42" i="4" s="1"/>
  <c r="Y34" i="4"/>
  <c r="Y42" i="4" s="1"/>
  <c r="Z34" i="4"/>
  <c r="Z42" i="4" s="1"/>
  <c r="AA34" i="4"/>
  <c r="AA42" i="4" s="1"/>
  <c r="I58" i="4"/>
  <c r="J51" i="4"/>
  <c r="I59" i="4"/>
  <c r="J52" i="4"/>
  <c r="I52" i="4"/>
  <c r="AC34" i="4"/>
  <c r="AC42" i="4" s="1"/>
  <c r="AD34" i="4"/>
  <c r="AD42" i="4" s="1"/>
  <c r="AB34" i="4"/>
  <c r="AB42" i="4" s="1"/>
  <c r="J59" i="4"/>
  <c r="J58" i="4"/>
  <c r="K51" i="4"/>
  <c r="AE34" i="4"/>
  <c r="AE42" i="4" s="1"/>
  <c r="AG34" i="4"/>
  <c r="AG42" i="4" s="1"/>
  <c r="AH34" i="4"/>
  <c r="AH42" i="4" s="1"/>
  <c r="AF34" i="4"/>
  <c r="AF42" i="4" s="1"/>
  <c r="K52" i="4"/>
  <c r="K58" i="4"/>
  <c r="L59" i="4"/>
  <c r="L58" i="4"/>
  <c r="L51" i="4"/>
  <c r="K59" i="4"/>
  <c r="AJ34" i="4"/>
  <c r="AJ42" i="4" s="1"/>
  <c r="AI34" i="4"/>
  <c r="AI42" i="4" s="1"/>
  <c r="C23" i="4"/>
  <c r="AK34" i="4"/>
  <c r="AK42" i="4" s="1"/>
  <c r="L52" i="4"/>
  <c r="AM34" i="4"/>
  <c r="AM42" i="4" s="1"/>
  <c r="AL34" i="4"/>
  <c r="AL42" i="4" s="1"/>
  <c r="AO30" i="4"/>
  <c r="AO31" i="4"/>
  <c r="AO32" i="4"/>
  <c r="AO33" i="4"/>
  <c r="AO29" i="4"/>
  <c r="AN30" i="4"/>
  <c r="AN31" i="4"/>
  <c r="AN32" i="4"/>
  <c r="AN33" i="4"/>
  <c r="AN29" i="4"/>
  <c r="AO12" i="4"/>
  <c r="AO40" i="4" s="1"/>
  <c r="AN12" i="4"/>
  <c r="AN40" i="4" s="1"/>
  <c r="AO23" i="4"/>
  <c r="AO41" i="4" s="1"/>
  <c r="AN23" i="4"/>
  <c r="AN41" i="4" s="1"/>
  <c r="AQ34" i="4"/>
  <c r="AQ42" i="4" s="1"/>
  <c r="AP34" i="4"/>
  <c r="AP42" i="4" s="1"/>
  <c r="AQ23" i="4"/>
  <c r="AQ41" i="4" s="1"/>
  <c r="AP23" i="4"/>
  <c r="AP41" i="4" s="1"/>
  <c r="AQ12" i="4"/>
  <c r="AQ40" i="4" s="1"/>
  <c r="AP12" i="4"/>
  <c r="AP40" i="4" s="1"/>
  <c r="AS34" i="4"/>
  <c r="AR34" i="4"/>
  <c r="AS23" i="4"/>
  <c r="AR23" i="4"/>
  <c r="AS12" i="4"/>
  <c r="AR12" i="4"/>
  <c r="F53" i="4" l="1"/>
  <c r="F60" i="4"/>
  <c r="B34" i="4"/>
  <c r="C34" i="4"/>
  <c r="G60" i="4"/>
  <c r="H60" i="4"/>
  <c r="H53" i="4"/>
  <c r="G53" i="4"/>
  <c r="J53" i="4"/>
  <c r="I53" i="4"/>
  <c r="I60" i="4"/>
  <c r="J60" i="4"/>
  <c r="K60" i="4"/>
  <c r="K53" i="4"/>
  <c r="L53" i="4"/>
  <c r="L60" i="4"/>
  <c r="M51" i="4"/>
  <c r="M59" i="4"/>
  <c r="AO34" i="4"/>
  <c r="AO42" i="4" s="1"/>
  <c r="M52" i="4"/>
  <c r="AN34" i="4"/>
  <c r="AN42" i="4" s="1"/>
  <c r="M60" i="4" s="1"/>
  <c r="M58" i="4"/>
  <c r="AU23" i="4"/>
  <c r="C53" i="4" l="1"/>
  <c r="M53" i="4"/>
  <c r="B41" i="4" l="1"/>
  <c r="C40" i="4"/>
  <c r="C41" i="4"/>
  <c r="AU41" i="4"/>
  <c r="AT23" i="4"/>
  <c r="AU40" i="4"/>
  <c r="AT40" i="4"/>
  <c r="AT41" i="4" l="1"/>
  <c r="AT34" i="4"/>
  <c r="AU34" i="4"/>
  <c r="AU42" i="4" l="1"/>
  <c r="C42" i="4"/>
  <c r="AT42" i="4"/>
  <c r="B42" i="4"/>
</calcChain>
</file>

<file path=xl/sharedStrings.xml><?xml version="1.0" encoding="utf-8"?>
<sst xmlns="http://schemas.openxmlformats.org/spreadsheetml/2006/main" count="722" uniqueCount="207">
  <si>
    <t>Tipo de Proceso</t>
  </si>
  <si>
    <t>Estado</t>
  </si>
  <si>
    <t>Entidad</t>
  </si>
  <si>
    <t>Objeto</t>
  </si>
  <si>
    <t>Departamento y Municipio de Ejecución</t>
  </si>
  <si>
    <t>Cuantía</t>
  </si>
  <si>
    <t>Fecha</t>
  </si>
  <si>
    <t>(dd-mm-aaaa)</t>
  </si>
  <si>
    <t>Número de Proceso</t>
  </si>
  <si>
    <t>Contactos</t>
  </si>
  <si>
    <t>ANTIOQUIA SIN URABA</t>
  </si>
  <si>
    <t>Correo</t>
  </si>
  <si>
    <t>Adjudicacion</t>
  </si>
  <si>
    <t>Empresa</t>
  </si>
  <si>
    <t>Representante Legal</t>
  </si>
  <si>
    <t>Contacto</t>
  </si>
  <si>
    <t xml:space="preserve"> URABA</t>
  </si>
  <si>
    <t>GRUPO C. MAQUINARIA Y ACCESORIOS PARA CONSTRUCCION Y EDIFICACIONES</t>
  </si>
  <si>
    <t>GRUPO F. SERVICIOS DE EDIFICACION, CONSTRUCCION DE INSTALACIONES Y MANTENIMIENTO</t>
  </si>
  <si>
    <t>GRUPO G. TERRENOS, EDIFICIOS, ESTRUCTURAS Y VIAS</t>
  </si>
  <si>
    <t>Número de contratos</t>
  </si>
  <si>
    <t>Valor contratos</t>
  </si>
  <si>
    <t>GRUPO D. COMPONENTES, ACCESORIOS Y SUMINISTROS DE SISTEMAS ELECTRONICOS E ILUMINACION</t>
  </si>
  <si>
    <t>GRUPO D. COMPONENTES Y SUMINISTROS PARA ESTRUCTURAS, EDIFICACIONES, CONSTRUCCION Y OBRAS CIVILES</t>
  </si>
  <si>
    <t>#</t>
  </si>
  <si>
    <t>* Contratos mayores a 100 millones de pesos</t>
  </si>
  <si>
    <t>CONTRATOS CELEBRADOS EN EL PERIODO EN ANTIOQUIA SIN URABA *</t>
  </si>
  <si>
    <t>CONTRATOS CELEBRADOS EN EL PERIODO EN ANTIOQUIA *</t>
  </si>
  <si>
    <t>CONTRATOS CELEBRADOS EN EL PERIODO EN URABA *</t>
  </si>
  <si>
    <t>* Todas las cuantías</t>
  </si>
  <si>
    <t>* Todas las cuantías en Urabá, y mayores a 100 millones en el resto de Antioquia</t>
  </si>
  <si>
    <t>TOTAL EN ANTIOQUIA SIN URABA</t>
  </si>
  <si>
    <t>TOTAL EN  URABA</t>
  </si>
  <si>
    <t>TOTAL EN ANTIOQUIA</t>
  </si>
  <si>
    <t>TOTALES</t>
  </si>
  <si>
    <t>INFORME DE LICITACIONES</t>
  </si>
  <si>
    <t>TOTAL EN URABA</t>
  </si>
  <si>
    <t>NÚMERO DE CONTRATOS</t>
  </si>
  <si>
    <t>VALOR CONTRATOS</t>
  </si>
  <si>
    <t>TOTAL DE CONTRATOS CELEBRADOS EN ANTIOQUIA</t>
  </si>
  <si>
    <t>NOTAS:</t>
  </si>
  <si>
    <t>Los contratos registrados para Urabá incluye todas las cuantías, para el resto de Antioquia incluye las cuantías superiores a los 100 millones de pesos.</t>
  </si>
  <si>
    <t>GRUPO D. COMPONENTES Y SUMINISTROS PARA ESTRUCTURAS, EDIFICACION, CONSTRUCCION Y OBRAS CIVILES</t>
  </si>
  <si>
    <t>GRUPO C. MAQUINARIA Y ASESORIOS PARA CONSTRUCCION Y EDIFICACION</t>
  </si>
  <si>
    <t>FECHA REPORTE:</t>
  </si>
  <si>
    <t>GRUPO D. COMPONENTES, ACCESORIOS Y SUMINISTROS DE SISTEMAS ELECTRICOS E ILUMINACION</t>
  </si>
  <si>
    <t>TOTAL CONTRATOS DESDE 1/01/2023</t>
  </si>
  <si>
    <t>CONTRATOS CELEBRADOS EN EL PERIODO
1/01/2024 a 15/01/2024</t>
  </si>
  <si>
    <t>TOTAL CONTRATOS DESDE 1/01/2024</t>
  </si>
  <si>
    <t>TOTAL DESDE
 ENERO 2024</t>
  </si>
  <si>
    <t>Enero 2024</t>
  </si>
  <si>
    <t>CONTRATOS CELEBRADOS EN EL PERIODO
16/1/2024 a 31/01/2024</t>
  </si>
  <si>
    <t>CONTRATOS CELEBRADOS EN EL PERIODO
1/02/2024 a 15/02/2024</t>
  </si>
  <si>
    <t>CONTRATOS CELEBRADOS EN EL PERIODO
16/02/2024 a 29/02/2024</t>
  </si>
  <si>
    <t>Febrero 2024</t>
  </si>
  <si>
    <t>CONTRATOS CELEBRADOS EN EL PERIODO
1/03/2024 a 15/03/2024</t>
  </si>
  <si>
    <t>Marzo 2024</t>
  </si>
  <si>
    <t>CONTRATOS CELEBRADOS EN EL PERIODO
16/03/2024 a 31/03/2024</t>
  </si>
  <si>
    <t>CONTRATOS CELEBRADOS EN EL PERIODO
1/04/2024 a 15/04/2024</t>
  </si>
  <si>
    <t>CONTRATOS CELEBRADOS EN EL PERIODO
16/04/2024 a 30/04/2024</t>
  </si>
  <si>
    <t>Abril 2024</t>
  </si>
  <si>
    <t>CONTRATOS CELEBRADOS EN EL PERIODO
1/05/2024 a 15/05/2024</t>
  </si>
  <si>
    <t>CONTRATOS CELEBRADOS EN EL PERIODO
16/05/2024 a 31/05/2024</t>
  </si>
  <si>
    <t>Mayo 2024</t>
  </si>
  <si>
    <t>CONTRATOS CELEBRADOS EN EL PERIODO
1/06/2024 a 15/06/2024</t>
  </si>
  <si>
    <t>CONTRATOS CELEBRADOS EN EL PERIODO
15/06/2024 a 30/06/2024</t>
  </si>
  <si>
    <t>Junio 2024</t>
  </si>
  <si>
    <t>CONTRATOS CELEBRADOS EN EL PERIODO
1/07/2024 a 15/07/2024</t>
  </si>
  <si>
    <t>CONTRATOS CELEBRADOS EN EL PERIODO
16/07/2024 a 31/07/2024</t>
  </si>
  <si>
    <t>Julio 2024</t>
  </si>
  <si>
    <t>CONTRATOS CELEBRADOS EN EL PERIODO
1/08/2024 a 16/08/2024</t>
  </si>
  <si>
    <t>CONTRATOS CELEBRADOS EN EL PERIODO
16/08/2024 a 31/08/2024</t>
  </si>
  <si>
    <t>Agosto 2024</t>
  </si>
  <si>
    <t>CONTRATOS CELEBRADOS EN EL PERIODO
1/09/2024 a 15/09/2024</t>
  </si>
  <si>
    <t>CONTRATOS CELEBRADOS EN EL PERIODO
16/09/2024 a 30/09/2024</t>
  </si>
  <si>
    <t>Septiembre 2024</t>
  </si>
  <si>
    <t>CONTRATOS CELEBRADOS EN EL PERIODO
1/10/2024 a 15/10/2024</t>
  </si>
  <si>
    <t>Contratación Directa (Ley 1150 de 2007)</t>
  </si>
  <si>
    <t>Celebrado</t>
  </si>
  <si>
    <t>Fecha de Celebración del Primer Contrato</t>
  </si>
  <si>
    <t>Régimen Especial</t>
  </si>
  <si>
    <t>ANTIOQUIA - ALCALDÍA MUNICIPIO DE SAN JUAN DE URABÁ</t>
  </si>
  <si>
    <r>
      <t>Antioquia</t>
    </r>
    <r>
      <rPr>
        <sz val="11"/>
        <rFont val="Calibri"/>
        <family val="2"/>
        <scheme val="minor"/>
      </rPr>
      <t> : San Juan de Urabá</t>
    </r>
  </si>
  <si>
    <t>MUNICIPIO DE SAN JUAN DE URABÁ</t>
  </si>
  <si>
    <t>CONTRATOS CELEBRADOS EN EL PERIODO
16/10/2024 a 31/10/2024</t>
  </si>
  <si>
    <t>Octubre 2024</t>
  </si>
  <si>
    <t>Selección Abreviada de Menor Cuantía (Ley 1150 de 2007)</t>
  </si>
  <si>
    <t>CONTRATOS CELEBRADOS EN EL PERIODO
1/15/2024 a 15/11/2024</t>
  </si>
  <si>
    <t>ANTIOQUIA - ALCALDÍA MUNICIPIO DE MURINDÓ</t>
  </si>
  <si>
    <r>
      <t>Antioquia</t>
    </r>
    <r>
      <rPr>
        <sz val="11"/>
        <rFont val="Calibri"/>
        <family val="2"/>
        <scheme val="minor"/>
      </rPr>
      <t> : Murindó</t>
    </r>
  </si>
  <si>
    <t>MUNICIPIO DE MURINDÓ</t>
  </si>
  <si>
    <t>16/NOVIEMBRE/2024 A 30/NOVIEBRE/2024</t>
  </si>
  <si>
    <t>1 DE DICIEMBRE 2024</t>
  </si>
  <si>
    <t>Noviembre 2024</t>
  </si>
  <si>
    <t>CONTRATOS CELEBRADOS EN EL PERIODO
1/11/2024 a 15/11/2024</t>
  </si>
  <si>
    <t>CONTRATOS CELEBRADOS EN EL PERIODO
16/11/2024 a 31/11/2024</t>
  </si>
  <si>
    <t>SA-018-2024</t>
  </si>
  <si>
    <t>Convocado</t>
  </si>
  <si>
    <t>ANTIOQUIA - ALCALDÍA MUNICIPIO DE NECHÍ</t>
  </si>
  <si>
    <t>“SUMINISTRO E INSTALACIÓN Y REPARACIÓN DE FIGURAS QUE CONFORMAN LAS INSTALACIONES NAVIDEÑAS EN LA CABECERA MUNICIPAL DE NECHÍ, DEPARTAMENTO DE ANTIOQUIA”.</t>
  </si>
  <si>
    <t>Fecha de apertura</t>
  </si>
  <si>
    <t>CONTRATO INTERADMINISTRATIVO 14 DE 2024</t>
  </si>
  <si>
    <t>ANTIOQUIA - ALCALDÍA MUNICIPIO DE CONCORDIA</t>
  </si>
  <si>
    <t>CONTRATO INTERADMINISTRATIVO DE ADMINISTRACIÓN DE RECURSOS PARA EL SUMINISTRO, INSTALACIÓN Y DESMONTAJE DEL ALUMBRADO NAVIDEÑO EN EL MARCO DEL PARQUE PRINCIPAL DEL MUNICIPIO DE CONCORDIA, DEPARTAMENTO DE ANTIOQUIA.</t>
  </si>
  <si>
    <t>COI-003-2024</t>
  </si>
  <si>
    <t>ANTIOQUIA - ALCALDÍA MUNICIPIO DE GIRALDO</t>
  </si>
  <si>
    <t>REALIZAR OBRAS DE MANTENIMIENTO Y ADECUACION DE LAS LUMINARIAS DEL ESCENARIO DEPORTIVO EL PINO EN EL MUNICIPIO DE GIRALDO, DENTRO DEL PLAN DE DESARROLLO GIRALDO SOCIAL E INCLUYENTE</t>
  </si>
  <si>
    <r>
      <t>Antioquia</t>
    </r>
    <r>
      <rPr>
        <sz val="11"/>
        <rFont val="Calibri"/>
        <family val="2"/>
        <scheme val="minor"/>
      </rPr>
      <t> : Nechí</t>
    </r>
  </si>
  <si>
    <r>
      <t>Antioquia</t>
    </r>
    <r>
      <rPr>
        <sz val="11"/>
        <rFont val="Calibri"/>
        <family val="2"/>
        <scheme val="minor"/>
      </rPr>
      <t> : Concordia</t>
    </r>
  </si>
  <si>
    <r>
      <t>Antioquia</t>
    </r>
    <r>
      <rPr>
        <sz val="11"/>
        <rFont val="Calibri"/>
        <family val="2"/>
        <scheme val="minor"/>
      </rPr>
      <t> : Giraldo</t>
    </r>
  </si>
  <si>
    <t xml:space="preserve">	contratacionnechi2023@gmail.com</t>
  </si>
  <si>
    <t xml:space="preserve">	juridica@concordia-antioquia.gov.co</t>
  </si>
  <si>
    <t>EMPRESAS PUBLICAS MUNICIPALES DE CONCORDIA “E.S.P”
NIT. 811007033</t>
  </si>
  <si>
    <t>PAULA ANDREA MAYA ORTIZ</t>
  </si>
  <si>
    <t xml:space="preserve">	contratacion@giraldo-antioquia.gov.co</t>
  </si>
  <si>
    <t>EMPRESA DE SERVICIOS PÚBLICOS DOMICILIARIOS DEL MUNICIPIO DE GIRALDO S.A. E.S.P.,
NIT. 900409409</t>
  </si>
  <si>
    <t>ELKIN ALEXANDER DAVID USUGA</t>
  </si>
  <si>
    <t>MUNICIPIO DE NECHÍ</t>
  </si>
  <si>
    <t>MUNICIPIO DE CONCORDIA</t>
  </si>
  <si>
    <t>MUNICIPIO DE GIRALDO</t>
  </si>
  <si>
    <t>SA-MU-004-2024</t>
  </si>
  <si>
    <t>Borrador</t>
  </si>
  <si>
    <t>ANTIOQUIA - ALCALDÍA MUNICIPIO DE URRAO</t>
  </si>
  <si>
    <t>ADECUACIÓN DE CUBIERTA DEL PALACIO MUNICIPAL DEL MUNICIPIO DE URRAO, ANTIOQUIA</t>
  </si>
  <si>
    <t>CI 047 DE 2024</t>
  </si>
  <si>
    <t>ANTIOQUIA - ALCALDÍA MUNICIPIO DE DABEIBA</t>
  </si>
  <si>
    <t>CONTRATO INTERADMINISTRATIVO DE MANDATO EN LA MODALIDAD DE ADMINISTRACIÓN DELEGADA DE RECURSOS PARA LA EJECUCIÓN DEL PROYECTO COFINANCIACION PARA LA ADECUACION Y/O REPARACION DE LA INFRAESTRUCTURA DE LA CANCHA DEPORTIVA DE LA VEREDA CHACHAFRUTAL (ID ACC 1666) DEL CENTRO POBLADO LA BALSITA (ID SRC 104) MUNICIPIO DE DABEIBA - ANTIOQUIA DENTRO DEL PLAN DE DESARROLLO PRIMERO DABEIBA</t>
  </si>
  <si>
    <t>CI-024-2024-SP</t>
  </si>
  <si>
    <t>ANTIOQUIA - ALCALDÍA MUNICIPIO DE ANDES</t>
  </si>
  <si>
    <t>SUMINISTRO, INSTALACIÓN Y DESISTALACIÓN DEL SISTEMA DE ALUMBRADO NAVIDEÑO DEL MUNICIPIO DE ANDES-ANTIOQUIA.</t>
  </si>
  <si>
    <t>CI-194-2024</t>
  </si>
  <si>
    <t>ANTIOQUIA - ALCALDÍA MUNICIPIO DE ANZA</t>
  </si>
  <si>
    <t>“CONTRATO INTERADMINISTRATIVO DE MANDATO O ADMINISTRACIÓN DELEGADA SIN REPRESENTACIÓN PARA LA GERENCIA INTEGRAL DEL PROYECTO CONSTRUCCIÓN DE LA ESTRUCTURA DE CAPTACIÓN, DESARENADOR Y LÍNEA DE ADUCCIÓN, ASOCIADAS A LA QUEBRADA LA BLANQUIZALA PARA EL SISTEMA DE ACUEDUCTO URBANO DEL MUNICIPIO DE ANZÁ - ANTIOQUIA, INCLUYENDO LA INTERVENTORÍA DEL MISMO”</t>
  </si>
  <si>
    <t>Fecha de Carga en el Sistema</t>
  </si>
  <si>
    <t>CMC-PLA-051-2024</t>
  </si>
  <si>
    <t>Contratación Mínima Cuantía</t>
  </si>
  <si>
    <t>CONSTRUCCIÓN DE CASETA EN PALAFÍTICO EN LA CABECERA MUNICIPAL DEL MUNICIPIO DE MURINDÓ PARA FACILITAR EL TRILLADO DE ARROZ Y MEJORAR LA CALIDAD DE VIDA DE SUS HABITANTES</t>
  </si>
  <si>
    <t>CMC-PLA-052-2024</t>
  </si>
  <si>
    <t>CONSTRUCCIÓN DE CASETA EN PALAFÍTICO EN LA COMUNIDAD INDÍGENA DE GUAGUA DEL MUNICIPIO DE MURINDÓ PARA FACILITAR EL TRILLADO DE ARROZ Y MEJORAR LA CALIDAD DE VIDA DE SUS HABITANTES.</t>
  </si>
  <si>
    <t>CI-SOP-020-2024</t>
  </si>
  <si>
    <t>ANTIOQUIA - ALCALDÍA MUNICIPIO DE ARBOLETES</t>
  </si>
  <si>
    <t>CONTRATO INTERADMINISTRATIVO DE MANDATO SIN REPRESENTACIÓN PARA LA ADECUACION DE LA INFRAESTRUCTURA FÍSICA DE LA ESTACION DE POLICIA DEL MUNICIPIO DE ARBOLETES ANTIOQUIA</t>
  </si>
  <si>
    <r>
      <t>Antioquia</t>
    </r>
    <r>
      <rPr>
        <sz val="11"/>
        <rFont val="Calibri"/>
        <family val="2"/>
        <scheme val="minor"/>
      </rPr>
      <t> : Urrao</t>
    </r>
  </si>
  <si>
    <r>
      <t>Antioquia</t>
    </r>
    <r>
      <rPr>
        <sz val="11"/>
        <rFont val="Calibri"/>
        <family val="2"/>
        <scheme val="minor"/>
      </rPr>
      <t> : Dabeiba</t>
    </r>
  </si>
  <si>
    <r>
      <t>Antioquia</t>
    </r>
    <r>
      <rPr>
        <sz val="11"/>
        <rFont val="Calibri"/>
        <family val="2"/>
        <scheme val="minor"/>
      </rPr>
      <t> : Andes</t>
    </r>
  </si>
  <si>
    <r>
      <t>Antioquia</t>
    </r>
    <r>
      <rPr>
        <sz val="11"/>
        <rFont val="Calibri"/>
        <family val="2"/>
        <scheme val="minor"/>
      </rPr>
      <t> : Anza</t>
    </r>
  </si>
  <si>
    <t xml:space="preserve">	obraspublicas@urrao-antioquia.gov.co</t>
  </si>
  <si>
    <t xml:space="preserve">	contratacion@dabeiba-antioquia.gov.co</t>
  </si>
  <si>
    <t>EMPRESA DE DESARROLLO URBANO, RURAL Y HÁBITAT DEL MUNICIPIO DE DABEIBA - ANTIOQUIA - "EDURHA-DABEIBA
NIT. 901809163</t>
  </si>
  <si>
    <t>DANIELA RAMIREZ DURANGO</t>
  </si>
  <si>
    <t xml:space="preserve">	PLANEACION@ANDES-ANTIOQUIA.GOV.CO</t>
  </si>
  <si>
    <t>EMPRESA DE DESARROLLO URBANO DE ANDES-EDUAN
NIT. 901848014</t>
  </si>
  <si>
    <t>ESTEBAN ESPINAL CHAVARRIA</t>
  </si>
  <si>
    <t xml:space="preserve">	eduardcordoba1108@gmail.com</t>
  </si>
  <si>
    <t>MUNICIPIO DE URRAO</t>
  </si>
  <si>
    <t>MUNICIPIO DE DABEIBA</t>
  </si>
  <si>
    <t>MUNICIPIO DE ANDES</t>
  </si>
  <si>
    <t>MUNICIPIO DE ANZA</t>
  </si>
  <si>
    <r>
      <t>Antioquia</t>
    </r>
    <r>
      <rPr>
        <sz val="11"/>
        <rFont val="Calibri"/>
        <family val="2"/>
        <scheme val="minor"/>
      </rPr>
      <t> : Arboletes</t>
    </r>
  </si>
  <si>
    <t>SGG-RI-MC-006-2024</t>
  </si>
  <si>
    <t>ANTIOQUIA - ALCALDÍA MUNICIPIO DE VIGÍA DEL FUERTE</t>
  </si>
  <si>
    <t>MEJORAMIENTO DE LAS CONDICIONES DE ESTRUCTURA DE LAS VIVIENDAS, RESGUARDO INDÍGENA JARAPETO, MUNICIPIO DE VIGÍA DEL FUERTE, DEPARTAMENTO DE ANTIOQUIA</t>
  </si>
  <si>
    <t>SPIF-MC-070-2024</t>
  </si>
  <si>
    <t>MEJORAMIENTO DE LAS CONDICIONES DE NAVEGABILIDAD CONSISTENTE EN EL MANTENIMIENTO, DESTRONQUE, ROCERÍA, LIMPIEZA Y REMOCIÓN DE RESIDUOS DE LA TRAVESÍA QUE COMUNICA EL RESGUARDO INDÍGENA DE GUGUANDO CON EL RESGUARDO INDÍGENA EL SALADO, MUNICIPIO DE VIGÍA DEL FUERTE, DEPARTAMENTO DE ANTIOQUIA</t>
  </si>
  <si>
    <t>SPIF-MC-071-2024</t>
  </si>
  <si>
    <t>MEJORAMIENTO Y ADECUACION DE LA OFICINA DE DIRECCION LOCAL DE SALUD DEL MUNICIPIO DE VIGIA DEL FUERTE - ANTIOQUIA.</t>
  </si>
  <si>
    <t>CMC-059-2024</t>
  </si>
  <si>
    <t>ANTIOQUIA - ALCALDÍA MUNICIPIO DE MUTATÁ</t>
  </si>
  <si>
    <t>MEJORAMIENTO DE LA ESCUELA DEL CORREGIMIENTO DE BEJUQUILLO DEL MUNICIPIO DE MUTATÁ – ANTIOQUIA</t>
  </si>
  <si>
    <t>CV-015-2024</t>
  </si>
  <si>
    <t>CONVENIO INTERADMINISTRATIVO PARA AUNAR ESFUERZOS TECNICOS, ADMINISTRATIVOS Y FINANCIEROS PARA EL SERVICIO DE DISEÑO, MONTAJE DE ALUMBRADO NAVIDEÑO PARA LA CONSOLIDACIÓN DEL TEJIDO SOCIAL DE LA POBLACIÓN DEL MUNICIPIO DE MUTATA.</t>
  </si>
  <si>
    <t>CI-047-2024</t>
  </si>
  <si>
    <t>CONTRATO INTERADMINISTRATIVO DE MANDATO SIN REPRESENTACIÓN PARA LA CONSTRUCCIÓN DE OBRAS DE ARTE, TIPO BOX CULVERT, EN DIFERENTES PUNTOS CRÍTICOS DE LA LAS VIAS TERCIARIAS DEL MUNICIPIO DE SAN JUAN DE URABÁ, ANTIOQUIA</t>
  </si>
  <si>
    <r>
      <t>Antioquia</t>
    </r>
    <r>
      <rPr>
        <sz val="11"/>
        <rFont val="Calibri"/>
        <family val="2"/>
        <scheme val="minor"/>
      </rPr>
      <t> : Vigía del Fuerte</t>
    </r>
  </si>
  <si>
    <r>
      <t>Antioquia</t>
    </r>
    <r>
      <rPr>
        <sz val="11"/>
        <rFont val="Calibri"/>
        <family val="2"/>
        <scheme val="minor"/>
      </rPr>
      <t> : Mutatá</t>
    </r>
  </si>
  <si>
    <t xml:space="preserve">	planeacion@murindo-antioquia.gov.co</t>
  </si>
  <si>
    <t xml:space="preserve">	contratos@arboletes-antioquia.gov.co</t>
  </si>
  <si>
    <t xml:space="preserve">	gobierno@vigiadelfuerte-antioquia.gov.co</t>
  </si>
  <si>
    <t xml:space="preserve">	planeacion@vigiadelfuerte-antioquia.gov.co</t>
  </si>
  <si>
    <t>CONSTRUCCIONES Y SUMINISTROS WILMAR S.A.S.
NIT. 901439975</t>
  </si>
  <si>
    <t>WILMAR CHAVERRA ESPINOZA</t>
  </si>
  <si>
    <t>PSC-SA-OP-013-2024</t>
  </si>
  <si>
    <t>ANTIOQUIA - ASOCIACIÓN DE MUNICIPIOS URABÁ DARIÉN – CARIBE “ASOMUDACAR” - NECOCLÍ</t>
  </si>
  <si>
    <t>CONSTRUCCIÓN DE PAVIMENTO RÍGIDO EN EL BARRIO MATEGUADUA, ZONA URBANA DELMUNICIPIO DE APARTADÓ</t>
  </si>
  <si>
    <r>
      <t>Antioquia</t>
    </r>
    <r>
      <rPr>
        <sz val="11"/>
        <rFont val="Calibri"/>
        <family val="2"/>
        <scheme val="minor"/>
      </rPr>
      <t> : Apartadó</t>
    </r>
  </si>
  <si>
    <t xml:space="preserve">	contratos@mutata-antioquia.gov.co</t>
  </si>
  <si>
    <t>EMPRESA INDUSTRIAL Y COMERCIAL PARA EL DESARROLLO URBANO Y TERRITORIAL DEL MUNICIPIO DE MUTATA – ANT
NIT. 901796618</t>
  </si>
  <si>
    <t>EDUARD CORDOBA MURILLO</t>
  </si>
  <si>
    <t xml:space="preserve">	planeacion@sanjuandeuraba-antioquia.gov.co</t>
  </si>
  <si>
    <t xml:space="preserve">	juridica@asomudacar.org</t>
  </si>
  <si>
    <t>Unión Temporal Mateguadua 2024</t>
  </si>
  <si>
    <t>UNION TEMPORAL MATEGUADUA 2024
NIT. 901889968</t>
  </si>
  <si>
    <t>JHON LEVIS OLIVIA</t>
  </si>
  <si>
    <t>MUNICIPIO DE ARBOLETES</t>
  </si>
  <si>
    <t>MUNICIPIO DE VIGÍA DEL FUERTE</t>
  </si>
  <si>
    <t>MUNICIPIO DE MUTATÁ</t>
  </si>
  <si>
    <t>ASOMUDACAR</t>
  </si>
  <si>
    <t>SA-019-2024</t>
  </si>
  <si>
    <t>ANTIOQUIA - ALCALDÍA MUNICIPIO DE ZARAGOZA</t>
  </si>
  <si>
    <t>MEJORAMIENTO DE LA VÍA Y CONSTRUCCION DE OBRAS DE ARTE EN LA VÍA QUE CONDUCE A LA VEREDA LA PAJUILA SECTOR LAS PARCELAS EN EL MUNICIPIO DE ZARAGOZA, DEPARTAMENTO DE ANTIOQUÍA</t>
  </si>
  <si>
    <r>
      <t>Antioquia</t>
    </r>
    <r>
      <rPr>
        <sz val="11"/>
        <rFont val="Calibri"/>
        <family val="2"/>
        <scheme val="minor"/>
      </rPr>
      <t> : Zaragoza</t>
    </r>
  </si>
  <si>
    <t xml:space="preserve">	contratacion@zaragoza-antioquia.gov.co</t>
  </si>
  <si>
    <t>MUNICIPIO DE ZARAGOZA</t>
  </si>
  <si>
    <t>CMC-PLA-053-2024</t>
  </si>
  <si>
    <t>Construcción de gradería en madera para cancha de futbol en la comunidad rural de Bella Luz del municipio de Murindó</t>
  </si>
  <si>
    <t>CMC-PLA-054-2024</t>
  </si>
  <si>
    <t>Adecuación zona de juegos infantiles en la comunidad rural de Campo Alegre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</si>
</sst>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 #,##0.00;[Red]\-&quot;$&quot;\ #,##0.00"/>
    <numFmt numFmtId="44" formatCode="_-&quot;$&quot;\ * #,##0.00_-;\-&quot;$&quot;\ * #,##0.00_-;_-&quot;$&quot;\ * &quot;-&quot;??_-;_-@_-"/>
    <numFmt numFmtId="164" formatCode="_-* #,##0\ &quot;€&quot;_-;\-* #,##0\ &quot;€&quot;_-;_-* &quot;-&quot;\ &quot;€&quot;_-;_-@_-"/>
    <numFmt numFmtId="165" formatCode="_(* #,##0.00_);_(* \(#,##0.00\);_(* &quot;-&quot;??_);_(@_)"/>
    <numFmt numFmtId="166" formatCode="_-&quot;€&quot;\ * #,##0_-;\-&quot;€&quot;\ * #,##0_-;_-&quot;€&quot;\ * &quot;-&quot;??_-;_-@_-"/>
    <numFmt numFmtId="167" formatCode="#,##0_ ;\-#,##0\ "/>
    <numFmt numFmtId="168" formatCode="_-[$$-240A]\ * #,##0.00_-;\-[$$-240A]\ * #,##0.00_-;_-[$$-240A]\ * &quot;-&quot;??_-;_-@_-"/>
    <numFmt numFmtId="169" formatCode="_-[$$-240A]\ * #,##0_-;\-[$$-240A]\ * #,##0_-;_-[$$-240A]\ * &quot;-&quot;??_-;_-@_-"/>
  </numFmts>
  <fonts count="25" x14ac:knownFonts="1">
    <font>
      <sz val="11"/>
      <color theme="1"/>
      <name val="Calibri"/>
      <family val="2"/>
      <scheme val="minor"/>
    </font>
    <font>
      <b/>
      <sz val="11"/>
      <color theme="1"/>
      <name val="Calibri"/>
      <family val="2"/>
      <scheme val="minor"/>
    </font>
    <font>
      <b/>
      <sz val="16"/>
      <color theme="1"/>
      <name val="Calibri"/>
      <family val="2"/>
      <scheme val="minor"/>
    </font>
    <font>
      <u/>
      <sz val="11"/>
      <color theme="10"/>
      <name val="Calibri"/>
      <family val="2"/>
      <scheme val="minor"/>
    </font>
    <font>
      <b/>
      <sz val="20"/>
      <color theme="1"/>
      <name val="Calibri"/>
      <family val="2"/>
      <scheme val="minor"/>
    </font>
    <font>
      <b/>
      <sz val="20"/>
      <color rgb="FFC00000"/>
      <name val="Calibri"/>
      <family val="2"/>
      <scheme val="minor"/>
    </font>
    <font>
      <sz val="11"/>
      <color theme="1"/>
      <name val="Calibri"/>
      <family val="2"/>
      <scheme val="minor"/>
    </font>
    <font>
      <b/>
      <i/>
      <sz val="11"/>
      <color theme="1"/>
      <name val="Calibri"/>
      <family val="2"/>
      <scheme val="minor"/>
    </font>
    <font>
      <sz val="12"/>
      <color theme="1"/>
      <name val="Calibri"/>
      <family val="2"/>
      <scheme val="minor"/>
    </font>
    <font>
      <b/>
      <sz val="12"/>
      <color theme="1"/>
      <name val="Calibri"/>
      <family val="2"/>
      <scheme val="minor"/>
    </font>
    <font>
      <b/>
      <sz val="26"/>
      <color theme="1"/>
      <name val="Calibri"/>
      <family val="2"/>
      <scheme val="minor"/>
    </font>
    <font>
      <b/>
      <sz val="14"/>
      <color theme="1"/>
      <name val="Calibri"/>
      <family val="2"/>
      <scheme val="minor"/>
    </font>
    <font>
      <sz val="14"/>
      <color theme="1"/>
      <name val="Calibri"/>
      <family val="2"/>
      <scheme val="minor"/>
    </font>
    <font>
      <b/>
      <sz val="22"/>
      <color rgb="FFC00000"/>
      <name val="Calibri"/>
      <family val="2"/>
      <scheme val="minor"/>
    </font>
    <font>
      <b/>
      <sz val="11"/>
      <name val="Calibri"/>
      <family val="2"/>
      <scheme val="minor"/>
    </font>
    <font>
      <sz val="8"/>
      <name val="Calibri"/>
      <family val="2"/>
      <scheme val="minor"/>
    </font>
    <font>
      <sz val="11"/>
      <name val="Calibri"/>
      <family val="2"/>
      <scheme val="minor"/>
    </font>
    <font>
      <sz val="12"/>
      <name val="Calibri"/>
      <family val="2"/>
      <scheme val="minor"/>
    </font>
    <font>
      <b/>
      <sz val="12"/>
      <name val="Calibri"/>
      <family val="2"/>
      <scheme val="minor"/>
    </font>
    <font>
      <sz val="6"/>
      <color rgb="FF3D3D3D"/>
      <name val="Arial"/>
      <family val="2"/>
    </font>
    <font>
      <b/>
      <sz val="6"/>
      <color rgb="FF3D3D3D"/>
      <name val="Arial"/>
      <family val="2"/>
    </font>
    <font>
      <sz val="11"/>
      <color rgb="FF3D3D3D"/>
      <name val="Arial"/>
      <family val="2"/>
    </font>
    <font>
      <sz val="7"/>
      <color rgb="FF3D3D3D"/>
      <name val="Arial"/>
      <family val="2"/>
    </font>
    <font>
      <b/>
      <sz val="7"/>
      <color rgb="FF3D3D3D"/>
      <name val="Arial"/>
      <family val="2"/>
    </font>
    <font>
      <b/>
      <sz val="16"/>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0" fontId="3" fillId="0" borderId="0" applyNumberForma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cellStyleXfs>
  <cellXfs count="174">
    <xf numFmtId="0" fontId="0" fillId="0" borderId="0" xfId="0"/>
    <xf numFmtId="0" fontId="1" fillId="0" borderId="1" xfId="0" applyFont="1" applyBorder="1" applyAlignment="1">
      <alignment horizontal="center"/>
    </xf>
    <xf numFmtId="0" fontId="1" fillId="0" borderId="2" xfId="0" applyFont="1" applyBorder="1" applyAlignment="1">
      <alignment horizontal="center"/>
    </xf>
    <xf numFmtId="0" fontId="1" fillId="0" borderId="0" xfId="0" applyFont="1"/>
    <xf numFmtId="0" fontId="1" fillId="0" borderId="0" xfId="0" applyFont="1"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left" vertical="center"/>
    </xf>
    <xf numFmtId="0" fontId="5" fillId="0" borderId="0" xfId="0" applyFont="1" applyAlignment="1">
      <alignment horizontal="left"/>
    </xf>
    <xf numFmtId="0" fontId="8" fillId="0" borderId="0" xfId="0" applyFont="1" applyAlignment="1">
      <alignment horizontal="left" vertical="center"/>
    </xf>
    <xf numFmtId="0" fontId="2" fillId="2" borderId="1" xfId="0" applyFont="1" applyFill="1" applyBorder="1" applyAlignment="1">
      <alignment horizontal="left" vertical="center"/>
    </xf>
    <xf numFmtId="0" fontId="5" fillId="0" borderId="0" xfId="0" applyFont="1" applyAlignment="1">
      <alignment horizontal="center"/>
    </xf>
    <xf numFmtId="0" fontId="13" fillId="0" borderId="0" xfId="0" applyFont="1" applyAlignment="1">
      <alignment horizontal="right"/>
    </xf>
    <xf numFmtId="0" fontId="12" fillId="0" borderId="0" xfId="0" applyFont="1"/>
    <xf numFmtId="0" fontId="11" fillId="0" borderId="0" xfId="0" applyFont="1" applyAlignment="1">
      <alignment horizontal="left" vertical="center"/>
    </xf>
    <xf numFmtId="0" fontId="2" fillId="0" borderId="0" xfId="0" applyFont="1" applyAlignment="1">
      <alignment vertical="center"/>
    </xf>
    <xf numFmtId="0" fontId="4" fillId="0" borderId="0" xfId="0" applyFont="1" applyAlignment="1">
      <alignment horizontal="center"/>
    </xf>
    <xf numFmtId="0" fontId="4" fillId="0" borderId="0" xfId="0" applyFont="1" applyAlignment="1">
      <alignment horizontal="center" vertical="center"/>
    </xf>
    <xf numFmtId="1" fontId="12" fillId="0" borderId="1" xfId="2" applyNumberFormat="1" applyFont="1" applyBorder="1" applyAlignment="1">
      <alignment horizontal="center" vertical="center"/>
    </xf>
    <xf numFmtId="1" fontId="11" fillId="2" borderId="1" xfId="2" applyNumberFormat="1" applyFont="1" applyFill="1" applyBorder="1" applyAlignment="1">
      <alignment horizontal="center" vertical="center"/>
    </xf>
    <xf numFmtId="1" fontId="12" fillId="2" borderId="1" xfId="2" applyNumberFormat="1" applyFont="1" applyFill="1" applyBorder="1" applyAlignment="1">
      <alignment horizontal="center" vertical="center"/>
    </xf>
    <xf numFmtId="0" fontId="1" fillId="0" borderId="0" xfId="0" applyFont="1" applyAlignment="1">
      <alignment horizontal="center" vertical="center"/>
    </xf>
    <xf numFmtId="1" fontId="12" fillId="0" borderId="0" xfId="2" applyNumberFormat="1" applyFont="1" applyAlignment="1">
      <alignment horizontal="center" vertical="center"/>
    </xf>
    <xf numFmtId="164" fontId="12" fillId="0" borderId="0" xfId="2" applyFont="1" applyAlignment="1">
      <alignment horizontal="center" vertical="center"/>
    </xf>
    <xf numFmtId="0" fontId="12" fillId="0" borderId="0" xfId="2" applyNumberFormat="1" applyFont="1" applyAlignment="1">
      <alignment horizontal="center" vertical="center"/>
    </xf>
    <xf numFmtId="166" fontId="12" fillId="0" borderId="0" xfId="2" applyNumberFormat="1" applyFont="1" applyAlignment="1">
      <alignment horizontal="center" vertical="center"/>
    </xf>
    <xf numFmtId="167" fontId="12" fillId="0" borderId="0" xfId="2" applyNumberFormat="1" applyFont="1" applyAlignment="1">
      <alignment horizontal="center" vertical="center"/>
    </xf>
    <xf numFmtId="0" fontId="12" fillId="0" borderId="0" xfId="0" applyFont="1" applyAlignment="1">
      <alignment horizontal="center" vertical="center"/>
    </xf>
    <xf numFmtId="0" fontId="8" fillId="0" borderId="0" xfId="0" applyFont="1" applyAlignment="1">
      <alignment horizontal="center" vertical="center"/>
    </xf>
    <xf numFmtId="166" fontId="8" fillId="0" borderId="0" xfId="2" applyNumberFormat="1" applyFont="1" applyAlignment="1">
      <alignment horizontal="center" vertical="center"/>
    </xf>
    <xf numFmtId="1" fontId="11" fillId="2" borderId="0" xfId="2" applyNumberFormat="1" applyFont="1" applyFill="1" applyAlignment="1">
      <alignment horizontal="center" vertical="center"/>
    </xf>
    <xf numFmtId="164" fontId="11" fillId="2" borderId="0" xfId="2" applyFont="1" applyFill="1" applyAlignment="1">
      <alignment horizontal="center" vertical="center"/>
    </xf>
    <xf numFmtId="0" fontId="11" fillId="2" borderId="0" xfId="2" applyNumberFormat="1" applyFont="1" applyFill="1" applyAlignment="1">
      <alignment horizontal="center" vertical="center"/>
    </xf>
    <xf numFmtId="166" fontId="11" fillId="2" borderId="0" xfId="2" applyNumberFormat="1" applyFont="1" applyFill="1" applyAlignment="1">
      <alignment horizontal="center" vertical="center"/>
    </xf>
    <xf numFmtId="167" fontId="11" fillId="2" borderId="0" xfId="2" applyNumberFormat="1" applyFont="1" applyFill="1" applyAlignment="1">
      <alignment horizontal="center" vertical="center"/>
    </xf>
    <xf numFmtId="0" fontId="11" fillId="2" borderId="0" xfId="0" applyFont="1" applyFill="1" applyAlignment="1">
      <alignment horizontal="center" vertical="center"/>
    </xf>
    <xf numFmtId="0" fontId="9" fillId="2" borderId="0" xfId="0" applyFont="1" applyFill="1" applyAlignment="1">
      <alignment horizontal="center" vertical="center"/>
    </xf>
    <xf numFmtId="166" fontId="9" fillId="2" borderId="0" xfId="2" applyNumberFormat="1" applyFont="1" applyFill="1" applyAlignment="1">
      <alignment horizontal="center" vertical="center"/>
    </xf>
    <xf numFmtId="164" fontId="12" fillId="0" borderId="0" xfId="2" applyFont="1" applyAlignment="1">
      <alignment vertical="center"/>
    </xf>
    <xf numFmtId="1" fontId="12" fillId="2" borderId="0" xfId="2" applyNumberFormat="1" applyFont="1" applyFill="1" applyAlignment="1">
      <alignment horizontal="center" vertical="center"/>
    </xf>
    <xf numFmtId="164" fontId="12" fillId="2" borderId="0" xfId="2" applyFont="1" applyFill="1" applyAlignment="1">
      <alignment horizontal="center" vertical="center"/>
    </xf>
    <xf numFmtId="166" fontId="12" fillId="2" borderId="0" xfId="2" applyNumberFormat="1" applyFont="1" applyFill="1" applyAlignment="1">
      <alignment horizontal="center" vertical="center"/>
    </xf>
    <xf numFmtId="167" fontId="12" fillId="2" borderId="0" xfId="2" applyNumberFormat="1" applyFont="1" applyFill="1" applyAlignment="1">
      <alignment horizontal="center" vertical="center"/>
    </xf>
    <xf numFmtId="0" fontId="12" fillId="2" borderId="0" xfId="0" applyFont="1" applyFill="1" applyAlignment="1">
      <alignment horizontal="center" vertical="center"/>
    </xf>
    <xf numFmtId="0" fontId="8" fillId="2" borderId="0" xfId="0" applyFont="1" applyFill="1" applyAlignment="1">
      <alignment horizontal="center" vertical="center"/>
    </xf>
    <xf numFmtId="166" fontId="8" fillId="2" borderId="0" xfId="2" applyNumberFormat="1" applyFont="1" applyFill="1" applyAlignment="1">
      <alignment horizontal="center" vertical="center"/>
    </xf>
    <xf numFmtId="0" fontId="3" fillId="0" borderId="0" xfId="1" applyBorder="1" applyAlignment="1">
      <alignment horizontal="center" vertical="center" wrapText="1"/>
    </xf>
    <xf numFmtId="0" fontId="0" fillId="0" borderId="0" xfId="0" applyAlignment="1">
      <alignment horizontal="center" vertical="center" wrapText="1"/>
    </xf>
    <xf numFmtId="0" fontId="16" fillId="0" borderId="0" xfId="0" applyFont="1"/>
    <xf numFmtId="0" fontId="14" fillId="0" borderId="1" xfId="0" applyFont="1" applyBorder="1" applyAlignment="1">
      <alignment horizontal="center" vertical="center" wrapText="1"/>
    </xf>
    <xf numFmtId="0" fontId="2" fillId="0" borderId="0" xfId="0" applyFont="1"/>
    <xf numFmtId="0" fontId="1"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0" xfId="1" applyFont="1" applyBorder="1" applyAlignment="1">
      <alignment horizontal="center" vertical="center" wrapText="1"/>
    </xf>
    <xf numFmtId="0" fontId="3" fillId="4" borderId="0" xfId="1" applyFill="1" applyBorder="1" applyAlignment="1">
      <alignment horizontal="center" vertical="center" wrapText="1"/>
    </xf>
    <xf numFmtId="0" fontId="17" fillId="4" borderId="0" xfId="0" applyFont="1" applyFill="1" applyAlignment="1">
      <alignment horizontal="center" vertical="center" wrapText="1"/>
    </xf>
    <xf numFmtId="0" fontId="18" fillId="4" borderId="0" xfId="0" applyFont="1" applyFill="1" applyAlignment="1">
      <alignment horizontal="center" vertical="center" wrapText="1"/>
    </xf>
    <xf numFmtId="14" fontId="17" fillId="4" borderId="0" xfId="0" applyNumberFormat="1" applyFont="1" applyFill="1" applyAlignment="1">
      <alignment horizontal="center" vertical="center" wrapText="1"/>
    </xf>
    <xf numFmtId="0" fontId="1" fillId="0" borderId="1" xfId="0" applyFont="1" applyBorder="1" applyAlignment="1">
      <alignment horizontal="center" vertical="center" wrapText="1"/>
    </xf>
    <xf numFmtId="0" fontId="3" fillId="0" borderId="0" xfId="1" applyFill="1" applyBorder="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14" fontId="19" fillId="0" borderId="0" xfId="0" applyNumberFormat="1" applyFont="1" applyAlignment="1">
      <alignment horizontal="center" vertical="center" wrapText="1"/>
    </xf>
    <xf numFmtId="14" fontId="0" fillId="0" borderId="0" xfId="0" applyNumberFormat="1" applyAlignment="1">
      <alignment horizontal="center" vertical="center" wrapText="1"/>
    </xf>
    <xf numFmtId="14" fontId="16" fillId="0" borderId="1" xfId="0" applyNumberFormat="1" applyFont="1" applyBorder="1" applyAlignment="1">
      <alignment horizontal="center" vertical="center" wrapText="1"/>
    </xf>
    <xf numFmtId="0" fontId="22" fillId="0" borderId="0" xfId="0" applyFont="1" applyAlignment="1">
      <alignment horizontal="center" vertical="center" wrapText="1"/>
    </xf>
    <xf numFmtId="0" fontId="23" fillId="0" borderId="0" xfId="0" applyFont="1" applyAlignment="1">
      <alignment horizontal="center" vertical="center" wrapText="1"/>
    </xf>
    <xf numFmtId="14" fontId="22" fillId="0" borderId="0" xfId="0" applyNumberFormat="1" applyFont="1" applyAlignment="1">
      <alignment horizontal="center" vertical="center" wrapText="1"/>
    </xf>
    <xf numFmtId="168" fontId="0" fillId="0" borderId="0" xfId="0" applyNumberFormat="1"/>
    <xf numFmtId="168" fontId="17" fillId="4" borderId="0" xfId="0" applyNumberFormat="1" applyFont="1" applyFill="1" applyAlignment="1">
      <alignment horizontal="center" vertical="center" wrapText="1"/>
    </xf>
    <xf numFmtId="168" fontId="16" fillId="0" borderId="0" xfId="0" applyNumberFormat="1" applyFont="1"/>
    <xf numFmtId="168" fontId="0" fillId="0" borderId="0" xfId="4" applyNumberFormat="1" applyFont="1"/>
    <xf numFmtId="168" fontId="19" fillId="0" borderId="0" xfId="4" applyNumberFormat="1" applyFont="1" applyFill="1" applyBorder="1" applyAlignment="1">
      <alignment horizontal="center" vertical="center" wrapText="1"/>
    </xf>
    <xf numFmtId="168" fontId="0" fillId="0" borderId="0" xfId="4" applyNumberFormat="1" applyFont="1" applyFill="1" applyBorder="1" applyAlignment="1">
      <alignment horizontal="center" vertical="center" wrapText="1"/>
    </xf>
    <xf numFmtId="168" fontId="22" fillId="0" borderId="0" xfId="4" applyNumberFormat="1" applyFont="1" applyFill="1" applyBorder="1" applyAlignment="1">
      <alignment horizontal="center" vertical="center" wrapText="1"/>
    </xf>
    <xf numFmtId="168" fontId="2" fillId="0" borderId="0" xfId="4" applyNumberFormat="1" applyFont="1" applyAlignment="1">
      <alignment vertical="center"/>
    </xf>
    <xf numFmtId="169" fontId="0" fillId="0" borderId="0" xfId="0" applyNumberFormat="1"/>
    <xf numFmtId="169" fontId="1" fillId="0" borderId="1" xfId="0" applyNumberFormat="1" applyFont="1" applyBorder="1" applyAlignment="1">
      <alignment horizontal="center" vertical="center" wrapText="1"/>
    </xf>
    <xf numFmtId="169" fontId="1" fillId="0" borderId="1" xfId="0" applyNumberFormat="1" applyFont="1" applyBorder="1" applyAlignment="1">
      <alignment horizontal="center" vertical="center"/>
    </xf>
    <xf numFmtId="169" fontId="12" fillId="0" borderId="1" xfId="2" applyNumberFormat="1" applyFont="1" applyBorder="1" applyAlignment="1">
      <alignment horizontal="center" vertical="center"/>
    </xf>
    <xf numFmtId="169" fontId="11" fillId="2" borderId="1" xfId="2" applyNumberFormat="1" applyFont="1" applyFill="1" applyBorder="1" applyAlignment="1">
      <alignment horizontal="center" vertical="center"/>
    </xf>
    <xf numFmtId="169" fontId="12" fillId="2" borderId="1" xfId="2" applyNumberFormat="1" applyFont="1" applyFill="1" applyBorder="1" applyAlignment="1">
      <alignment horizontal="center" vertical="center"/>
    </xf>
    <xf numFmtId="169" fontId="0" fillId="0" borderId="0" xfId="0" applyNumberFormat="1" applyAlignment="1">
      <alignment horizontal="center" vertical="center"/>
    </xf>
    <xf numFmtId="169" fontId="12" fillId="3" borderId="1" xfId="2" applyNumberFormat="1" applyFont="1" applyFill="1" applyBorder="1" applyAlignment="1">
      <alignment horizontal="center" vertical="center"/>
    </xf>
    <xf numFmtId="169" fontId="11" fillId="0" borderId="8" xfId="0" applyNumberFormat="1" applyFont="1" applyBorder="1" applyAlignment="1">
      <alignment horizontal="center" vertical="center"/>
    </xf>
    <xf numFmtId="1" fontId="0" fillId="0" borderId="0" xfId="0" applyNumberFormat="1"/>
    <xf numFmtId="1" fontId="1" fillId="0" borderId="1" xfId="0" applyNumberFormat="1" applyFont="1" applyBorder="1" applyAlignment="1">
      <alignment horizontal="center" vertical="center" wrapText="1"/>
    </xf>
    <xf numFmtId="1" fontId="12" fillId="0" borderId="1" xfId="0" applyNumberFormat="1" applyFont="1" applyBorder="1" applyAlignment="1">
      <alignment horizontal="center" vertical="center"/>
    </xf>
    <xf numFmtId="1" fontId="11" fillId="2" borderId="1" xfId="0" applyNumberFormat="1" applyFont="1" applyFill="1" applyBorder="1" applyAlignment="1">
      <alignment horizontal="center" vertical="center"/>
    </xf>
    <xf numFmtId="1" fontId="12" fillId="2" borderId="1" xfId="0" applyNumberFormat="1" applyFont="1" applyFill="1" applyBorder="1" applyAlignment="1">
      <alignment horizontal="center" vertical="center"/>
    </xf>
    <xf numFmtId="1" fontId="13" fillId="0" borderId="0" xfId="0" applyNumberFormat="1" applyFont="1" applyAlignment="1">
      <alignment horizontal="left"/>
    </xf>
    <xf numFmtId="1" fontId="0" fillId="0" borderId="0" xfId="0" applyNumberFormat="1" applyAlignment="1">
      <alignment horizontal="center" vertical="center"/>
    </xf>
    <xf numFmtId="1" fontId="2" fillId="3" borderId="0" xfId="0" applyNumberFormat="1" applyFont="1" applyFill="1" applyAlignment="1">
      <alignment horizontal="right" vertical="center"/>
    </xf>
    <xf numFmtId="1" fontId="12" fillId="3" borderId="1" xfId="3" applyNumberFormat="1" applyFont="1" applyFill="1" applyBorder="1" applyAlignment="1">
      <alignment horizontal="center" vertical="center"/>
    </xf>
    <xf numFmtId="49" fontId="1" fillId="0" borderId="1" xfId="0" applyNumberFormat="1" applyFont="1" applyBorder="1" applyAlignment="1">
      <alignment horizontal="center" vertical="center" wrapText="1"/>
    </xf>
    <xf numFmtId="0" fontId="16" fillId="0" borderId="0" xfId="0" applyFont="1" applyAlignment="1">
      <alignment horizontal="center" vertical="center" wrapText="1"/>
    </xf>
    <xf numFmtId="0" fontId="14" fillId="0" borderId="0" xfId="0" applyFont="1" applyAlignment="1">
      <alignment horizontal="center" vertical="center" wrapText="1"/>
    </xf>
    <xf numFmtId="8" fontId="16"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4" fillId="4" borderId="1" xfId="0" applyFont="1" applyFill="1" applyBorder="1" applyAlignment="1">
      <alignment horizontal="center" vertical="center" wrapText="1"/>
    </xf>
    <xf numFmtId="0" fontId="0" fillId="0" borderId="0" xfId="0" applyAlignment="1">
      <alignment horizontal="center"/>
    </xf>
    <xf numFmtId="0" fontId="14" fillId="0" borderId="0" xfId="0" applyFont="1" applyAlignment="1">
      <alignment horizontal="center"/>
    </xf>
    <xf numFmtId="0" fontId="14" fillId="0" borderId="0" xfId="0" applyFont="1" applyAlignment="1">
      <alignment horizontal="center" vertical="center"/>
    </xf>
    <xf numFmtId="0" fontId="16" fillId="4" borderId="0" xfId="0" applyFont="1" applyFill="1" applyAlignment="1">
      <alignment horizontal="center" vertical="center" wrapText="1"/>
    </xf>
    <xf numFmtId="0" fontId="14" fillId="4" borderId="0" xfId="0" applyFont="1" applyFill="1" applyAlignment="1">
      <alignment horizontal="center" vertical="center" wrapText="1"/>
    </xf>
    <xf numFmtId="8" fontId="16" fillId="4" borderId="0" xfId="0" applyNumberFormat="1" applyFont="1" applyFill="1" applyAlignment="1">
      <alignment horizontal="center" vertical="center" wrapText="1"/>
    </xf>
    <xf numFmtId="14" fontId="16" fillId="4" borderId="0" xfId="0" applyNumberFormat="1" applyFont="1" applyFill="1" applyAlignment="1">
      <alignment horizontal="center" vertical="center" wrapText="1"/>
    </xf>
    <xf numFmtId="14" fontId="16" fillId="4" borderId="1" xfId="0" applyNumberFormat="1" applyFont="1" applyFill="1" applyBorder="1" applyAlignment="1">
      <alignment horizontal="center" vertical="center" wrapText="1"/>
    </xf>
    <xf numFmtId="8" fontId="0" fillId="0" borderId="0" xfId="0" applyNumberFormat="1"/>
    <xf numFmtId="0" fontId="19" fillId="4" borderId="0" xfId="0" applyFont="1" applyFill="1" applyAlignment="1">
      <alignment horizontal="center" vertical="center" wrapText="1"/>
    </xf>
    <xf numFmtId="0" fontId="20" fillId="4" borderId="0" xfId="0" applyFont="1" applyFill="1" applyAlignment="1">
      <alignment horizontal="center" vertical="center" wrapText="1"/>
    </xf>
    <xf numFmtId="168" fontId="21" fillId="4" borderId="0" xfId="0" applyNumberFormat="1" applyFont="1" applyFill="1" applyAlignment="1">
      <alignment horizontal="center" vertical="center" wrapText="1"/>
    </xf>
    <xf numFmtId="14" fontId="19" fillId="4" borderId="0" xfId="0" applyNumberFormat="1" applyFont="1" applyFill="1" applyAlignment="1">
      <alignment horizontal="center" vertical="center" wrapText="1"/>
    </xf>
    <xf numFmtId="0" fontId="16" fillId="0" borderId="0" xfId="0" applyFont="1" applyAlignment="1">
      <alignment horizontal="center"/>
    </xf>
    <xf numFmtId="168" fontId="16" fillId="0" borderId="0" xfId="0" applyNumberFormat="1" applyFont="1" applyAlignment="1">
      <alignment horizontal="center"/>
    </xf>
    <xf numFmtId="169" fontId="1" fillId="0" borderId="1" xfId="0" applyNumberFormat="1" applyFont="1" applyBorder="1" applyAlignment="1">
      <alignment horizontal="center" vertical="center" wrapText="1"/>
    </xf>
    <xf numFmtId="169" fontId="1" fillId="0" borderId="1" xfId="0" applyNumberFormat="1" applyFont="1" applyBorder="1" applyAlignment="1">
      <alignment horizontal="center" vertical="center"/>
    </xf>
    <xf numFmtId="169" fontId="11" fillId="0" borderId="8" xfId="0" applyNumberFormat="1" applyFont="1" applyBorder="1" applyAlignment="1">
      <alignment horizontal="center" vertical="center"/>
    </xf>
    <xf numFmtId="0" fontId="10" fillId="3" borderId="0" xfId="0" applyFont="1" applyFill="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2" xfId="1" applyBorder="1" applyAlignment="1">
      <alignment horizontal="center" vertical="center" wrapText="1"/>
    </xf>
    <xf numFmtId="0" fontId="3" fillId="0" borderId="3" xfId="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0" fontId="3" fillId="4" borderId="1" xfId="1" applyFill="1" applyBorder="1" applyAlignment="1">
      <alignment horizontal="center" vertical="center" wrapText="1"/>
    </xf>
    <xf numFmtId="0" fontId="16"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8" fontId="16" fillId="4" borderId="1" xfId="0" applyNumberFormat="1"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1"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168" fontId="14" fillId="0" borderId="2" xfId="0" applyNumberFormat="1" applyFont="1" applyBorder="1" applyAlignment="1">
      <alignment horizontal="center" vertical="center" wrapText="1"/>
    </xf>
    <xf numFmtId="168" fontId="14" fillId="0" borderId="4" xfId="0" applyNumberFormat="1" applyFont="1" applyBorder="1" applyAlignment="1">
      <alignment horizontal="center" vertical="center" wrapText="1"/>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3" fillId="0" borderId="1" xfId="1" applyFill="1" applyBorder="1" applyAlignment="1">
      <alignment horizontal="center"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8" fontId="16" fillId="0" borderId="1" xfId="0" applyNumberFormat="1" applyFont="1" applyBorder="1" applyAlignment="1">
      <alignment horizontal="center" vertical="center" wrapText="1"/>
    </xf>
    <xf numFmtId="0" fontId="2" fillId="0" borderId="0" xfId="0" applyFont="1" applyAlignment="1">
      <alignment horizont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4" fillId="0" borderId="0" xfId="0" applyFont="1" applyAlignment="1">
      <alignment horizontal="center" vertical="center"/>
    </xf>
    <xf numFmtId="0" fontId="2" fillId="0" borderId="0" xfId="0" applyFont="1" applyAlignment="1">
      <alignment horizontal="center" vertical="center"/>
    </xf>
    <xf numFmtId="0" fontId="0" fillId="0" borderId="2" xfId="0" applyBorder="1" applyAlignment="1">
      <alignment horizontal="center" vertical="center"/>
    </xf>
    <xf numFmtId="168" fontId="1" fillId="0" borderId="2" xfId="0" applyNumberFormat="1" applyFont="1" applyBorder="1" applyAlignment="1">
      <alignment horizontal="center" vertical="center" wrapText="1"/>
    </xf>
    <xf numFmtId="168" fontId="1" fillId="0" borderId="4" xfId="0" applyNumberFormat="1" applyFont="1" applyBorder="1" applyAlignment="1">
      <alignment horizontal="center" vertical="center" wrapText="1"/>
    </xf>
    <xf numFmtId="0" fontId="4" fillId="0" borderId="0" xfId="0" applyFont="1" applyAlignment="1">
      <alignment horizontal="center"/>
    </xf>
    <xf numFmtId="0" fontId="14" fillId="0" borderId="2" xfId="1" applyFont="1" applyBorder="1" applyAlignment="1">
      <alignment horizontal="center" vertical="center" wrapText="1"/>
    </xf>
    <xf numFmtId="0" fontId="14" fillId="0" borderId="3" xfId="1" applyFont="1" applyBorder="1" applyAlignment="1">
      <alignment horizontal="center" vertical="center" wrapText="1"/>
    </xf>
    <xf numFmtId="0" fontId="24" fillId="0" borderId="0" xfId="0" applyFont="1" applyAlignment="1">
      <alignment horizontal="center" vertical="center"/>
    </xf>
    <xf numFmtId="0" fontId="14" fillId="0" borderId="3" xfId="0" applyFont="1" applyBorder="1" applyAlignment="1">
      <alignment horizontal="center" vertical="center" wrapText="1"/>
    </xf>
    <xf numFmtId="0" fontId="1" fillId="0" borderId="1" xfId="0" applyFont="1" applyBorder="1" applyAlignment="1">
      <alignment horizontal="center" vertical="center"/>
    </xf>
    <xf numFmtId="8" fontId="16" fillId="0" borderId="0" xfId="0" applyNumberFormat="1" applyFont="1" applyAlignment="1">
      <alignment horizontal="center" vertical="center" wrapText="1"/>
    </xf>
    <xf numFmtId="168" fontId="1" fillId="0" borderId="2" xfId="4" applyNumberFormat="1" applyFont="1" applyBorder="1" applyAlignment="1">
      <alignment horizontal="center" vertical="center" wrapText="1"/>
    </xf>
    <xf numFmtId="168" fontId="1" fillId="0" borderId="4" xfId="4" applyNumberFormat="1" applyFont="1" applyBorder="1" applyAlignment="1">
      <alignment horizontal="center" vertical="center" wrapText="1"/>
    </xf>
    <xf numFmtId="0" fontId="0" fillId="0" borderId="4" xfId="0" applyBorder="1" applyAlignment="1">
      <alignment horizontal="center" vertical="center"/>
    </xf>
    <xf numFmtId="0" fontId="16"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8" fontId="16"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5" fontId="16" fillId="0" borderId="1" xfId="0" applyNumberFormat="1" applyFont="1" applyFill="1" applyBorder="1" applyAlignment="1">
      <alignment horizontal="center" vertical="center" wrapText="1"/>
    </xf>
    <xf numFmtId="14" fontId="16" fillId="0" borderId="1" xfId="0" applyNumberFormat="1" applyFont="1" applyFill="1" applyBorder="1" applyAlignment="1">
      <alignment horizontal="center" vertical="center" wrapText="1"/>
    </xf>
  </cellXfs>
  <cellStyles count="5">
    <cellStyle name="Hipervínculo" xfId="1" builtinId="8"/>
    <cellStyle name="Millares" xfId="3" builtinId="3"/>
    <cellStyle name="Moneda" xfId="4" builtinId="4"/>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sz="1600"/>
              <a:t>VR.</a:t>
            </a:r>
            <a:r>
              <a:rPr lang="en-US" sz="1600" baseline="0"/>
              <a:t> CONTRATOS CELEBRADOS </a:t>
            </a:r>
          </a:p>
          <a:p>
            <a:pPr>
              <a:defRPr sz="1600"/>
            </a:pPr>
            <a:r>
              <a:rPr lang="en-US" sz="1600"/>
              <a:t>TOTAL EN URABA</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title>
    <c:autoTitleDeleted val="0"/>
    <c:plotArea>
      <c:layout/>
      <c:barChart>
        <c:barDir val="col"/>
        <c:grouping val="clustered"/>
        <c:varyColors val="0"/>
        <c:ser>
          <c:idx val="0"/>
          <c:order val="0"/>
          <c:tx>
            <c:strRef>
              <c:f>RESUMEN!$B$52</c:f>
              <c:strCache>
                <c:ptCount val="1"/>
                <c:pt idx="0">
                  <c:v>TOTAL EN URABA</c:v>
                </c:pt>
              </c:strCache>
            </c:strRef>
          </c:tx>
          <c:spPr>
            <a:solidFill>
              <a:schemeClr val="accent6"/>
            </a:solidFill>
            <a:ln>
              <a:noFill/>
            </a:ln>
            <a:effectLst/>
          </c:spPr>
          <c:invertIfNegative val="0"/>
          <c:dPt>
            <c:idx val="0"/>
            <c:invertIfNegative val="0"/>
            <c:bubble3D val="0"/>
            <c:extLst>
              <c:ext xmlns:c16="http://schemas.microsoft.com/office/drawing/2014/chart" uri="{C3380CC4-5D6E-409C-BE32-E72D297353CC}">
                <c16:uniqueId val="{00000001-A3D0-499F-8093-EE1074CEFCD2}"/>
              </c:ext>
            </c:extLst>
          </c:dPt>
          <c:dLbls>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RESUMEN!$C$50:$N$50</c:f>
              <c:strCache>
                <c:ptCount val="12"/>
                <c:pt idx="0">
                  <c:v> TOTAL DESDE
 ENERO 2024 </c:v>
                </c:pt>
                <c:pt idx="1">
                  <c:v>Noviembre 2024</c:v>
                </c:pt>
                <c:pt idx="2">
                  <c:v>Octubre 2024</c:v>
                </c:pt>
                <c:pt idx="3">
                  <c:v>Septiembre 2024</c:v>
                </c:pt>
                <c:pt idx="4">
                  <c:v>Agosto 2024</c:v>
                </c:pt>
                <c:pt idx="5">
                  <c:v>Julio 2024</c:v>
                </c:pt>
                <c:pt idx="6">
                  <c:v>Junio 2024</c:v>
                </c:pt>
                <c:pt idx="7">
                  <c:v>Mayo 2024</c:v>
                </c:pt>
                <c:pt idx="8">
                  <c:v>Abril 2024</c:v>
                </c:pt>
                <c:pt idx="9">
                  <c:v>Marzo 2024</c:v>
                </c:pt>
                <c:pt idx="10">
                  <c:v>Febrero 2024</c:v>
                </c:pt>
                <c:pt idx="11">
                  <c:v>Enero 2024</c:v>
                </c:pt>
              </c:strCache>
            </c:strRef>
          </c:cat>
          <c:val>
            <c:numRef>
              <c:f>RESUMEN!$C$52:$N$52</c:f>
              <c:numCache>
                <c:formatCode>_-[$$-240A]\ * #,##0_-;\-[$$-240A]\ * #,##0_-;_-[$$-240A]\ * "-"??_-;_-@_-</c:formatCode>
                <c:ptCount val="12"/>
                <c:pt idx="0">
                  <c:v>10225.015715289999</c:v>
                </c:pt>
                <c:pt idx="1">
                  <c:v>2012.2461229999999</c:v>
                </c:pt>
                <c:pt idx="2">
                  <c:v>2805.4058620000001</c:v>
                </c:pt>
                <c:pt idx="3">
                  <c:v>2600.2477422900001</c:v>
                </c:pt>
                <c:pt idx="4">
                  <c:v>134.78089700000001</c:v>
                </c:pt>
                <c:pt idx="5">
                  <c:v>202.84976800000001</c:v>
                </c:pt>
                <c:pt idx="6">
                  <c:v>36.390599999999999</c:v>
                </c:pt>
                <c:pt idx="7">
                  <c:v>658.87151700000004</c:v>
                </c:pt>
                <c:pt idx="8">
                  <c:v>1774.2232059999999</c:v>
                </c:pt>
                <c:pt idx="9">
                  <c:v>0</c:v>
                </c:pt>
                <c:pt idx="10">
                  <c:v>0</c:v>
                </c:pt>
                <c:pt idx="11">
                  <c:v>0</c:v>
                </c:pt>
              </c:numCache>
            </c:numRef>
          </c:val>
          <c:extLst>
            <c:ext xmlns:c16="http://schemas.microsoft.com/office/drawing/2014/chart" uri="{C3380CC4-5D6E-409C-BE32-E72D297353CC}">
              <c16:uniqueId val="{00000006-A3D0-499F-8093-EE1074CEFCD2}"/>
            </c:ext>
          </c:extLst>
        </c:ser>
        <c:dLbls>
          <c:showLegendKey val="0"/>
          <c:showVal val="0"/>
          <c:showCatName val="0"/>
          <c:showSerName val="0"/>
          <c:showPercent val="0"/>
          <c:showBubbleSize val="0"/>
        </c:dLbls>
        <c:gapWidth val="150"/>
        <c:axId val="931010352"/>
        <c:axId val="931010896"/>
      </c:barChart>
      <c:catAx>
        <c:axId val="931010352"/>
        <c:scaling>
          <c:orientation val="minMax"/>
        </c:scaling>
        <c:delete val="0"/>
        <c:axPos val="b"/>
        <c:numFmt formatCode="General" sourceLinked="0"/>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crossAx val="931010896"/>
        <c:crosses val="autoZero"/>
        <c:auto val="1"/>
        <c:lblAlgn val="ctr"/>
        <c:lblOffset val="100"/>
        <c:noMultiLvlLbl val="0"/>
      </c:catAx>
      <c:valAx>
        <c:axId val="931010896"/>
        <c:scaling>
          <c:orientation val="minMax"/>
        </c:scaling>
        <c:delete val="0"/>
        <c:axPos val="l"/>
        <c:majorGridlines>
          <c:spPr>
            <a:ln w="6350" cap="flat" cmpd="sng" algn="ctr">
              <a:solidFill>
                <a:schemeClr val="tx1">
                  <a:tint val="75000"/>
                </a:schemeClr>
              </a:solidFill>
              <a:prstDash val="solid"/>
              <a:round/>
            </a:ln>
            <a:effectLst/>
          </c:spPr>
        </c:majorGridlines>
        <c:numFmt formatCode="_-[$$-240A]\ * #,##0_-;\-[$$-240A]\ * #,##0_-;_-[$$-240A]\ * &quot;-&quot;??_-;_-@_-"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crossAx val="931010352"/>
        <c:crosses val="autoZero"/>
        <c:crossBetween val="between"/>
      </c:valAx>
      <c:spPr>
        <a:solidFill>
          <a:schemeClr val="bg1"/>
        </a:solidFill>
        <a:ln>
          <a:noFill/>
        </a:ln>
        <a:effectLst/>
      </c:spPr>
    </c:plotArea>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es-CO"/>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solidFill>
                <a:latin typeface="+mn-lt"/>
                <a:ea typeface="+mn-ea"/>
                <a:cs typeface="+mn-cs"/>
              </a:defRPr>
            </a:pPr>
            <a:r>
              <a:rPr lang="en-US" sz="1600" b="1" i="0" baseline="0">
                <a:effectLst/>
              </a:rPr>
              <a:t>VR. CONTRATOS CELEBRADOS </a:t>
            </a:r>
            <a:endParaRPr lang="es-CO" sz="1600">
              <a:effectLst/>
            </a:endParaRPr>
          </a:p>
          <a:p>
            <a:pPr marL="0" marR="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solidFill>
                <a:latin typeface="+mn-lt"/>
                <a:ea typeface="+mn-ea"/>
                <a:cs typeface="+mn-cs"/>
              </a:defRPr>
            </a:pPr>
            <a:r>
              <a:rPr lang="en-US" sz="1600"/>
              <a:t>TOTAL EN ANTIOQUIA</a:t>
            </a:r>
          </a:p>
        </c:rich>
      </c:tx>
      <c:overlay val="0"/>
    </c:title>
    <c:autoTitleDeleted val="0"/>
    <c:plotArea>
      <c:layout>
        <c:manualLayout>
          <c:layoutTarget val="inner"/>
          <c:xMode val="edge"/>
          <c:yMode val="edge"/>
          <c:x val="8.4925368097814466E-2"/>
          <c:y val="0.20289022686284425"/>
          <c:w val="0.87856457922464537"/>
          <c:h val="0.58710584856868664"/>
        </c:manualLayout>
      </c:layout>
      <c:barChart>
        <c:barDir val="col"/>
        <c:grouping val="clustered"/>
        <c:varyColors val="0"/>
        <c:ser>
          <c:idx val="0"/>
          <c:order val="0"/>
          <c:tx>
            <c:strRef>
              <c:f>RESUMEN!$B$53</c:f>
              <c:strCache>
                <c:ptCount val="1"/>
                <c:pt idx="0">
                  <c:v>TOTAL EN ANTIOQUIA</c:v>
                </c:pt>
              </c:strCache>
            </c:strRef>
          </c:tx>
          <c:spPr>
            <a:solidFill>
              <a:schemeClr val="accent1"/>
            </a:solidFill>
          </c:spPr>
          <c:invertIfNegative val="0"/>
          <c:dLbls>
            <c:spPr>
              <a:noFill/>
              <a:ln>
                <a:noFill/>
              </a:ln>
              <a:effectLst/>
            </c:spPr>
            <c:txPr>
              <a:bodyPr/>
              <a:lstStyle/>
              <a:p>
                <a:pPr>
                  <a:defRPr sz="12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RESUMEN!$C$50:$N$50</c:f>
              <c:strCache>
                <c:ptCount val="12"/>
                <c:pt idx="0">
                  <c:v> TOTAL DESDE
 ENERO 2024 </c:v>
                </c:pt>
                <c:pt idx="1">
                  <c:v>Noviembre 2024</c:v>
                </c:pt>
                <c:pt idx="2">
                  <c:v>Octubre 2024</c:v>
                </c:pt>
                <c:pt idx="3">
                  <c:v>Septiembre 2024</c:v>
                </c:pt>
                <c:pt idx="4">
                  <c:v>Agosto 2024</c:v>
                </c:pt>
                <c:pt idx="5">
                  <c:v>Julio 2024</c:v>
                </c:pt>
                <c:pt idx="6">
                  <c:v>Junio 2024</c:v>
                </c:pt>
                <c:pt idx="7">
                  <c:v>Mayo 2024</c:v>
                </c:pt>
                <c:pt idx="8">
                  <c:v>Abril 2024</c:v>
                </c:pt>
                <c:pt idx="9">
                  <c:v>Marzo 2024</c:v>
                </c:pt>
                <c:pt idx="10">
                  <c:v>Febrero 2024</c:v>
                </c:pt>
                <c:pt idx="11">
                  <c:v>Enero 2024</c:v>
                </c:pt>
              </c:strCache>
            </c:strRef>
          </c:cat>
          <c:val>
            <c:numRef>
              <c:f>RESUMEN!$C$53:$N$53</c:f>
              <c:numCache>
                <c:formatCode>_-[$$-240A]\ * #,##0_-;\-[$$-240A]\ * #,##0_-;_-[$$-240A]\ * "-"??_-;_-@_-</c:formatCode>
                <c:ptCount val="12"/>
                <c:pt idx="0">
                  <c:v>52636.126150290002</c:v>
                </c:pt>
                <c:pt idx="1">
                  <c:v>7534.8046690000001</c:v>
                </c:pt>
                <c:pt idx="2">
                  <c:v>15489.990082</c:v>
                </c:pt>
                <c:pt idx="3">
                  <c:v>3848.4520122900003</c:v>
                </c:pt>
                <c:pt idx="4">
                  <c:v>2917.1660240000001</c:v>
                </c:pt>
                <c:pt idx="5">
                  <c:v>2298.9632369999999</c:v>
                </c:pt>
                <c:pt idx="6">
                  <c:v>1610.842365</c:v>
                </c:pt>
                <c:pt idx="7">
                  <c:v>876.41528300000004</c:v>
                </c:pt>
                <c:pt idx="8">
                  <c:v>2743.0667049999997</c:v>
                </c:pt>
                <c:pt idx="9">
                  <c:v>14478.505519</c:v>
                </c:pt>
                <c:pt idx="10">
                  <c:v>837.920254</c:v>
                </c:pt>
                <c:pt idx="11">
                  <c:v>0</c:v>
                </c:pt>
              </c:numCache>
            </c:numRef>
          </c:val>
          <c:extLst>
            <c:ext xmlns:c16="http://schemas.microsoft.com/office/drawing/2014/chart" uri="{C3380CC4-5D6E-409C-BE32-E72D297353CC}">
              <c16:uniqueId val="{00000004-FC0E-4687-BA71-3FE63549C598}"/>
            </c:ext>
          </c:extLst>
        </c:ser>
        <c:dLbls>
          <c:showLegendKey val="0"/>
          <c:showVal val="0"/>
          <c:showCatName val="0"/>
          <c:showSerName val="0"/>
          <c:showPercent val="0"/>
          <c:showBubbleSize val="0"/>
        </c:dLbls>
        <c:gapWidth val="150"/>
        <c:axId val="930346368"/>
        <c:axId val="930341472"/>
      </c:barChart>
      <c:catAx>
        <c:axId val="930346368"/>
        <c:scaling>
          <c:orientation val="minMax"/>
        </c:scaling>
        <c:delete val="0"/>
        <c:axPos val="b"/>
        <c:numFmt formatCode="General" sourceLinked="0"/>
        <c:majorTickMark val="out"/>
        <c:minorTickMark val="none"/>
        <c:tickLblPos val="nextTo"/>
        <c:txPr>
          <a:bodyPr/>
          <a:lstStyle/>
          <a:p>
            <a:pPr>
              <a:defRPr sz="1200"/>
            </a:pPr>
            <a:endParaRPr lang="es-CO"/>
          </a:p>
        </c:txPr>
        <c:crossAx val="930341472"/>
        <c:crosses val="autoZero"/>
        <c:auto val="1"/>
        <c:lblAlgn val="ctr"/>
        <c:lblOffset val="100"/>
        <c:noMultiLvlLbl val="0"/>
      </c:catAx>
      <c:valAx>
        <c:axId val="930341472"/>
        <c:scaling>
          <c:orientation val="minMax"/>
        </c:scaling>
        <c:delete val="0"/>
        <c:axPos val="l"/>
        <c:majorGridlines/>
        <c:numFmt formatCode="_-[$$-240A]\ * #,##0_-;\-[$$-240A]\ * #,##0_-;_-[$$-240A]\ * &quot;-&quot;??_-;_-@_-" sourceLinked="1"/>
        <c:majorTickMark val="out"/>
        <c:minorTickMark val="none"/>
        <c:tickLblPos val="nextTo"/>
        <c:txPr>
          <a:bodyPr/>
          <a:lstStyle/>
          <a:p>
            <a:pPr>
              <a:defRPr sz="1100"/>
            </a:pPr>
            <a:endParaRPr lang="es-CO"/>
          </a:p>
        </c:txPr>
        <c:crossAx val="930346368"/>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980110960127613E-2"/>
          <c:y val="0.16327096771607141"/>
          <c:w val="0.89436582657168651"/>
          <c:h val="0.65645538259241587"/>
        </c:manualLayout>
      </c:layout>
      <c:barChart>
        <c:barDir val="col"/>
        <c:grouping val="clustered"/>
        <c:varyColors val="0"/>
        <c:ser>
          <c:idx val="0"/>
          <c:order val="0"/>
          <c:tx>
            <c:strRef>
              <c:f>RESUMEN!$B$58</c:f>
              <c:strCache>
                <c:ptCount val="1"/>
                <c:pt idx="0">
                  <c:v>TOTAL EN ANTIOQUIA SIN URABA</c:v>
                </c:pt>
              </c:strCache>
            </c:strRef>
          </c:tx>
          <c:invertIfNegative val="0"/>
          <c:dLbls>
            <c:spPr>
              <a:noFill/>
              <a:ln>
                <a:noFill/>
              </a:ln>
              <a:effectLst/>
            </c:spPr>
            <c:txPr>
              <a:bodyPr/>
              <a:lstStyle/>
              <a:p>
                <a:pPr>
                  <a:defRPr sz="12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RESUMEN!$C$57:$N$57</c:f>
              <c:strCache>
                <c:ptCount val="12"/>
                <c:pt idx="0">
                  <c:v> TOTAL DESDE
 ENERO 2024 </c:v>
                </c:pt>
                <c:pt idx="1">
                  <c:v>Noviembre 2024</c:v>
                </c:pt>
                <c:pt idx="2">
                  <c:v>Octubre 2024</c:v>
                </c:pt>
                <c:pt idx="3">
                  <c:v>Septiembre 2024</c:v>
                </c:pt>
                <c:pt idx="4">
                  <c:v>Agosto 2024</c:v>
                </c:pt>
                <c:pt idx="5">
                  <c:v>Julio 2024</c:v>
                </c:pt>
                <c:pt idx="6">
                  <c:v>Junio 2024</c:v>
                </c:pt>
                <c:pt idx="7">
                  <c:v>Mayo 2024</c:v>
                </c:pt>
                <c:pt idx="8">
                  <c:v>Abril 2024</c:v>
                </c:pt>
                <c:pt idx="9">
                  <c:v>Marzo 2024</c:v>
                </c:pt>
                <c:pt idx="10">
                  <c:v>Febrero 2024</c:v>
                </c:pt>
                <c:pt idx="11">
                  <c:v>Enero 2024</c:v>
                </c:pt>
              </c:strCache>
            </c:strRef>
          </c:cat>
          <c:val>
            <c:numRef>
              <c:f>RESUMEN!$C$58:$N$58</c:f>
              <c:numCache>
                <c:formatCode>0</c:formatCode>
                <c:ptCount val="12"/>
                <c:pt idx="0">
                  <c:v>54</c:v>
                </c:pt>
                <c:pt idx="1">
                  <c:v>10</c:v>
                </c:pt>
                <c:pt idx="2">
                  <c:v>11</c:v>
                </c:pt>
                <c:pt idx="3">
                  <c:v>3</c:v>
                </c:pt>
                <c:pt idx="4">
                  <c:v>5</c:v>
                </c:pt>
                <c:pt idx="5">
                  <c:v>6</c:v>
                </c:pt>
                <c:pt idx="6">
                  <c:v>5</c:v>
                </c:pt>
                <c:pt idx="7">
                  <c:v>2</c:v>
                </c:pt>
                <c:pt idx="8">
                  <c:v>6</c:v>
                </c:pt>
                <c:pt idx="9">
                  <c:v>3</c:v>
                </c:pt>
                <c:pt idx="10">
                  <c:v>3</c:v>
                </c:pt>
                <c:pt idx="11">
                  <c:v>0</c:v>
                </c:pt>
              </c:numCache>
            </c:numRef>
          </c:val>
          <c:extLst>
            <c:ext xmlns:c16="http://schemas.microsoft.com/office/drawing/2014/chart" uri="{C3380CC4-5D6E-409C-BE32-E72D297353CC}">
              <c16:uniqueId val="{00000000-B853-44AE-AB54-7D5F511A690B}"/>
            </c:ext>
          </c:extLst>
        </c:ser>
        <c:ser>
          <c:idx val="1"/>
          <c:order val="1"/>
          <c:tx>
            <c:strRef>
              <c:f>RESUMEN!$B$59</c:f>
              <c:strCache>
                <c:ptCount val="1"/>
                <c:pt idx="0">
                  <c:v>TOTAL EN URABA</c:v>
                </c:pt>
              </c:strCache>
            </c:strRef>
          </c:tx>
          <c:spPr>
            <a:solidFill>
              <a:schemeClr val="accent6"/>
            </a:solidFill>
          </c:spPr>
          <c:invertIfNegative val="0"/>
          <c:dLbls>
            <c:spPr>
              <a:noFill/>
              <a:ln>
                <a:noFill/>
              </a:ln>
              <a:effectLst/>
            </c:spPr>
            <c:txPr>
              <a:bodyPr/>
              <a:lstStyle/>
              <a:p>
                <a:pPr>
                  <a:defRPr sz="12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RESUMEN!$C$57:$N$57</c:f>
              <c:strCache>
                <c:ptCount val="12"/>
                <c:pt idx="0">
                  <c:v> TOTAL DESDE
 ENERO 2024 </c:v>
                </c:pt>
                <c:pt idx="1">
                  <c:v>Noviembre 2024</c:v>
                </c:pt>
                <c:pt idx="2">
                  <c:v>Octubre 2024</c:v>
                </c:pt>
                <c:pt idx="3">
                  <c:v>Septiembre 2024</c:v>
                </c:pt>
                <c:pt idx="4">
                  <c:v>Agosto 2024</c:v>
                </c:pt>
                <c:pt idx="5">
                  <c:v>Julio 2024</c:v>
                </c:pt>
                <c:pt idx="6">
                  <c:v>Junio 2024</c:v>
                </c:pt>
                <c:pt idx="7">
                  <c:v>Mayo 2024</c:v>
                </c:pt>
                <c:pt idx="8">
                  <c:v>Abril 2024</c:v>
                </c:pt>
                <c:pt idx="9">
                  <c:v>Marzo 2024</c:v>
                </c:pt>
                <c:pt idx="10">
                  <c:v>Febrero 2024</c:v>
                </c:pt>
                <c:pt idx="11">
                  <c:v>Enero 2024</c:v>
                </c:pt>
              </c:strCache>
            </c:strRef>
          </c:cat>
          <c:val>
            <c:numRef>
              <c:f>RESUMEN!$C$59:$N$59</c:f>
              <c:numCache>
                <c:formatCode>0</c:formatCode>
                <c:ptCount val="12"/>
                <c:pt idx="0">
                  <c:v>34</c:v>
                </c:pt>
                <c:pt idx="1">
                  <c:v>6</c:v>
                </c:pt>
                <c:pt idx="2">
                  <c:v>6</c:v>
                </c:pt>
                <c:pt idx="3">
                  <c:v>6</c:v>
                </c:pt>
                <c:pt idx="4">
                  <c:v>3</c:v>
                </c:pt>
                <c:pt idx="5">
                  <c:v>4</c:v>
                </c:pt>
                <c:pt idx="6">
                  <c:v>1</c:v>
                </c:pt>
                <c:pt idx="7">
                  <c:v>6</c:v>
                </c:pt>
                <c:pt idx="8">
                  <c:v>2</c:v>
                </c:pt>
                <c:pt idx="9">
                  <c:v>0</c:v>
                </c:pt>
                <c:pt idx="10">
                  <c:v>0</c:v>
                </c:pt>
                <c:pt idx="11">
                  <c:v>0</c:v>
                </c:pt>
              </c:numCache>
            </c:numRef>
          </c:val>
          <c:extLst>
            <c:ext xmlns:c16="http://schemas.microsoft.com/office/drawing/2014/chart" uri="{C3380CC4-5D6E-409C-BE32-E72D297353CC}">
              <c16:uniqueId val="{00000001-B853-44AE-AB54-7D5F511A690B}"/>
            </c:ext>
          </c:extLst>
        </c:ser>
        <c:ser>
          <c:idx val="2"/>
          <c:order val="2"/>
          <c:tx>
            <c:strRef>
              <c:f>RESUMEN!$B$60</c:f>
              <c:strCache>
                <c:ptCount val="1"/>
                <c:pt idx="0">
                  <c:v>TOTAL EN ANTIOQUIA</c:v>
                </c:pt>
              </c:strCache>
            </c:strRef>
          </c:tx>
          <c:invertIfNegative val="0"/>
          <c:dLbls>
            <c:spPr>
              <a:noFill/>
              <a:ln>
                <a:noFill/>
              </a:ln>
              <a:effectLst/>
            </c:spPr>
            <c:txPr>
              <a:bodyPr/>
              <a:lstStyle/>
              <a:p>
                <a:pPr>
                  <a:defRPr sz="12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RESUMEN!$C$57:$N$57</c:f>
              <c:strCache>
                <c:ptCount val="12"/>
                <c:pt idx="0">
                  <c:v> TOTAL DESDE
 ENERO 2024 </c:v>
                </c:pt>
                <c:pt idx="1">
                  <c:v>Noviembre 2024</c:v>
                </c:pt>
                <c:pt idx="2">
                  <c:v>Octubre 2024</c:v>
                </c:pt>
                <c:pt idx="3">
                  <c:v>Septiembre 2024</c:v>
                </c:pt>
                <c:pt idx="4">
                  <c:v>Agosto 2024</c:v>
                </c:pt>
                <c:pt idx="5">
                  <c:v>Julio 2024</c:v>
                </c:pt>
                <c:pt idx="6">
                  <c:v>Junio 2024</c:v>
                </c:pt>
                <c:pt idx="7">
                  <c:v>Mayo 2024</c:v>
                </c:pt>
                <c:pt idx="8">
                  <c:v>Abril 2024</c:v>
                </c:pt>
                <c:pt idx="9">
                  <c:v>Marzo 2024</c:v>
                </c:pt>
                <c:pt idx="10">
                  <c:v>Febrero 2024</c:v>
                </c:pt>
                <c:pt idx="11">
                  <c:v>Enero 2024</c:v>
                </c:pt>
              </c:strCache>
            </c:strRef>
          </c:cat>
          <c:val>
            <c:numRef>
              <c:f>RESUMEN!$C$60:$N$60</c:f>
              <c:numCache>
                <c:formatCode>0</c:formatCode>
                <c:ptCount val="12"/>
                <c:pt idx="0">
                  <c:v>87</c:v>
                </c:pt>
                <c:pt idx="1">
                  <c:v>16</c:v>
                </c:pt>
                <c:pt idx="2">
                  <c:v>17</c:v>
                </c:pt>
                <c:pt idx="3">
                  <c:v>9</c:v>
                </c:pt>
                <c:pt idx="4">
                  <c:v>8</c:v>
                </c:pt>
                <c:pt idx="5">
                  <c:v>10</c:v>
                </c:pt>
                <c:pt idx="6">
                  <c:v>6</c:v>
                </c:pt>
                <c:pt idx="7">
                  <c:v>8</c:v>
                </c:pt>
                <c:pt idx="8">
                  <c:v>8</c:v>
                </c:pt>
                <c:pt idx="9">
                  <c:v>3</c:v>
                </c:pt>
                <c:pt idx="10">
                  <c:v>2</c:v>
                </c:pt>
                <c:pt idx="11">
                  <c:v>0</c:v>
                </c:pt>
              </c:numCache>
            </c:numRef>
          </c:val>
          <c:extLst>
            <c:ext xmlns:c16="http://schemas.microsoft.com/office/drawing/2014/chart" uri="{C3380CC4-5D6E-409C-BE32-E72D297353CC}">
              <c16:uniqueId val="{00000002-B853-44AE-AB54-7D5F511A690B}"/>
            </c:ext>
          </c:extLst>
        </c:ser>
        <c:dLbls>
          <c:showLegendKey val="0"/>
          <c:showVal val="0"/>
          <c:showCatName val="0"/>
          <c:showSerName val="0"/>
          <c:showPercent val="0"/>
          <c:showBubbleSize val="0"/>
        </c:dLbls>
        <c:gapWidth val="150"/>
        <c:axId val="1164098864"/>
        <c:axId val="1164097232"/>
      </c:barChart>
      <c:catAx>
        <c:axId val="1164098864"/>
        <c:scaling>
          <c:orientation val="minMax"/>
        </c:scaling>
        <c:delete val="0"/>
        <c:axPos val="b"/>
        <c:numFmt formatCode="General" sourceLinked="0"/>
        <c:majorTickMark val="out"/>
        <c:minorTickMark val="none"/>
        <c:tickLblPos val="nextTo"/>
        <c:txPr>
          <a:bodyPr/>
          <a:lstStyle/>
          <a:p>
            <a:pPr>
              <a:defRPr sz="1200"/>
            </a:pPr>
            <a:endParaRPr lang="es-CO"/>
          </a:p>
        </c:txPr>
        <c:crossAx val="1164097232"/>
        <c:crosses val="autoZero"/>
        <c:auto val="1"/>
        <c:lblAlgn val="ctr"/>
        <c:lblOffset val="100"/>
        <c:noMultiLvlLbl val="0"/>
      </c:catAx>
      <c:valAx>
        <c:axId val="1164097232"/>
        <c:scaling>
          <c:orientation val="minMax"/>
        </c:scaling>
        <c:delete val="0"/>
        <c:axPos val="l"/>
        <c:majorGridlines/>
        <c:numFmt formatCode="0" sourceLinked="1"/>
        <c:majorTickMark val="out"/>
        <c:minorTickMark val="none"/>
        <c:tickLblPos val="nextTo"/>
        <c:txPr>
          <a:bodyPr/>
          <a:lstStyle/>
          <a:p>
            <a:pPr>
              <a:defRPr sz="1400"/>
            </a:pPr>
            <a:endParaRPr lang="es-CO"/>
          </a:p>
        </c:txPr>
        <c:crossAx val="1164098864"/>
        <c:crosses val="autoZero"/>
        <c:crossBetween val="between"/>
      </c:valAx>
    </c:plotArea>
    <c:legend>
      <c:legendPos val="r"/>
      <c:layout>
        <c:manualLayout>
          <c:xMode val="edge"/>
          <c:yMode val="edge"/>
          <c:x val="0.7139339477926947"/>
          <c:y val="0.16015495858105191"/>
          <c:w val="0.25705458031010242"/>
          <c:h val="0.25880568573448309"/>
        </c:manualLayout>
      </c:layout>
      <c:overlay val="0"/>
      <c:spPr>
        <a:solidFill>
          <a:schemeClr val="bg1"/>
        </a:solidFill>
        <a:ln>
          <a:solidFill>
            <a:sysClr val="windowText" lastClr="000000"/>
          </a:solidFill>
        </a:ln>
      </c:spPr>
      <c:txPr>
        <a:bodyPr/>
        <a:lstStyle/>
        <a:p>
          <a:pPr>
            <a:defRPr sz="1200"/>
          </a:pPr>
          <a:endParaRPr lang="es-CO"/>
        </a:p>
      </c:txPr>
    </c:legend>
    <c:plotVisOnly val="1"/>
    <c:dispBlanksAs val="gap"/>
    <c:showDLblsOverMax val="0"/>
  </c:chart>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emf"/><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64770</xdr:colOff>
      <xdr:row>0</xdr:row>
      <xdr:rowOff>0</xdr:rowOff>
    </xdr:from>
    <xdr:to>
      <xdr:col>0</xdr:col>
      <xdr:colOff>2282489</xdr:colOff>
      <xdr:row>2</xdr:row>
      <xdr:rowOff>110765</xdr:rowOff>
    </xdr:to>
    <xdr:pic>
      <xdr:nvPicPr>
        <xdr:cNvPr id="19" name="18 Imagen">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 y="0"/>
          <a:ext cx="2198669" cy="1110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89646</xdr:colOff>
      <xdr:row>45</xdr:row>
      <xdr:rowOff>0</xdr:rowOff>
    </xdr:from>
    <xdr:ext cx="2207559" cy="1120340"/>
    <xdr:pic>
      <xdr:nvPicPr>
        <xdr:cNvPr id="8" name="7 Imagen">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646" y="13312588"/>
          <a:ext cx="2207559" cy="11203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53367</xdr:colOff>
      <xdr:row>48</xdr:row>
      <xdr:rowOff>85304</xdr:rowOff>
    </xdr:from>
    <xdr:to>
      <xdr:col>0</xdr:col>
      <xdr:colOff>8382000</xdr:colOff>
      <xdr:row>60</xdr:row>
      <xdr:rowOff>72978</xdr:rowOff>
    </xdr:to>
    <xdr:graphicFrame macro="">
      <xdr:nvGraphicFramePr>
        <xdr:cNvPr id="4" name="3 Gráfico">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67234</xdr:colOff>
      <xdr:row>60</xdr:row>
      <xdr:rowOff>179295</xdr:rowOff>
    </xdr:from>
    <xdr:to>
      <xdr:col>0</xdr:col>
      <xdr:colOff>9763125</xdr:colOff>
      <xdr:row>84</xdr:row>
      <xdr:rowOff>89647</xdr:rowOff>
    </xdr:to>
    <xdr:graphicFrame macro="">
      <xdr:nvGraphicFramePr>
        <xdr:cNvPr id="5" name="4 Gráfico">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9915521</xdr:colOff>
      <xdr:row>60</xdr:row>
      <xdr:rowOff>180974</xdr:rowOff>
    </xdr:from>
    <xdr:to>
      <xdr:col>5</xdr:col>
      <xdr:colOff>733425</xdr:colOff>
      <xdr:row>84</xdr:row>
      <xdr:rowOff>85725</xdr:rowOff>
    </xdr:to>
    <xdr:graphicFrame macro="">
      <xdr:nvGraphicFramePr>
        <xdr:cNvPr id="13" name="12 Gráfico">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0.74506</cdr:x>
      <cdr:y>0.03842</cdr:y>
    </cdr:from>
    <cdr:to>
      <cdr:x>0.98608</cdr:x>
      <cdr:y>0.16492</cdr:y>
    </cdr:to>
    <cdr:sp macro="" textlink="">
      <cdr:nvSpPr>
        <cdr:cNvPr id="2" name="17 CuadroTexto">
          <a:extLst xmlns:a="http://schemas.openxmlformats.org/drawingml/2006/main">
            <a:ext uri="{FF2B5EF4-FFF2-40B4-BE49-F238E27FC236}">
              <a16:creationId xmlns:a16="http://schemas.microsoft.com/office/drawing/2014/main" id="{00000000-0008-0000-0000-000012000000}"/>
            </a:ext>
          </a:extLst>
        </cdr:cNvPr>
        <cdr:cNvSpPr txBox="1"/>
      </cdr:nvSpPr>
      <cdr:spPr>
        <a:xfrm xmlns:a="http://schemas.openxmlformats.org/drawingml/2006/main">
          <a:off x="6205355" y="140771"/>
          <a:ext cx="2007367" cy="46353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tx1">
              <a:lumMod val="50000"/>
              <a:lumOff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O" sz="1100">
              <a:solidFill>
                <a:schemeClr val="tx1"/>
              </a:solidFill>
            </a:rPr>
            <a:t>Valores</a:t>
          </a:r>
          <a:r>
            <a:rPr lang="es-CO" sz="1100" baseline="0">
              <a:solidFill>
                <a:schemeClr val="tx1"/>
              </a:solidFill>
            </a:rPr>
            <a:t> en millones  de pesos</a:t>
          </a:r>
          <a:endParaRPr lang="es-CO" sz="1100">
            <a:solidFill>
              <a:schemeClr val="tx1"/>
            </a:solidFill>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0.73884</cdr:x>
      <cdr:y>0.13337</cdr:y>
    </cdr:from>
    <cdr:to>
      <cdr:x>0.97942</cdr:x>
      <cdr:y>0.25916</cdr:y>
    </cdr:to>
    <cdr:sp macro="" textlink="">
      <cdr:nvSpPr>
        <cdr:cNvPr id="2" name="17 CuadroTexto">
          <a:extLst xmlns:a="http://schemas.openxmlformats.org/drawingml/2006/main">
            <a:ext uri="{FF2B5EF4-FFF2-40B4-BE49-F238E27FC236}">
              <a16:creationId xmlns:a16="http://schemas.microsoft.com/office/drawing/2014/main" id="{00000000-0008-0000-0000-000012000000}"/>
            </a:ext>
          </a:extLst>
        </cdr:cNvPr>
        <cdr:cNvSpPr txBox="1"/>
      </cdr:nvSpPr>
      <cdr:spPr>
        <a:xfrm xmlns:a="http://schemas.openxmlformats.org/drawingml/2006/main">
          <a:off x="4611595" y="499035"/>
          <a:ext cx="1501626" cy="470635"/>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tx1">
              <a:lumMod val="50000"/>
              <a:lumOff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O" sz="1100">
              <a:solidFill>
                <a:schemeClr val="tx1"/>
              </a:solidFill>
            </a:rPr>
            <a:t>Valores</a:t>
          </a:r>
          <a:r>
            <a:rPr lang="es-CO" sz="1100" baseline="0">
              <a:solidFill>
                <a:schemeClr val="tx1"/>
              </a:solidFill>
            </a:rPr>
            <a:t> en millones  de pesos</a:t>
          </a:r>
          <a:endParaRPr lang="es-CO" sz="1100">
            <a:solidFill>
              <a:schemeClr val="tx1"/>
            </a:solidFil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0.23642</cdr:x>
      <cdr:y>0.03264</cdr:y>
    </cdr:from>
    <cdr:to>
      <cdr:x>0.77239</cdr:x>
      <cdr:y>0.1165</cdr:y>
    </cdr:to>
    <cdr:sp macro="" textlink="">
      <cdr:nvSpPr>
        <cdr:cNvPr id="2" name="1 CuadroTexto"/>
        <cdr:cNvSpPr txBox="1"/>
      </cdr:nvSpPr>
      <cdr:spPr>
        <a:xfrm xmlns:a="http://schemas.openxmlformats.org/drawingml/2006/main">
          <a:off x="1804149" y="122145"/>
          <a:ext cx="4090147" cy="3137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600" b="1"/>
            <a:t>NÚMERO DE CONTRATOS CELEBRADOS</a:t>
          </a:r>
        </a:p>
      </cdr:txBody>
    </cdr:sp>
  </cdr:relSizeAnchor>
</c:userShape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javascript:%20consultaProceso('24-12-14245504')" TargetMode="External"/><Relationship Id="rId13" Type="http://schemas.openxmlformats.org/officeDocument/2006/relationships/hyperlink" Target="https://www.contratos.gov.co/consultas/detalleProceso.do?numConstancia=24-12-14243391&amp;g-recaptcha-response=03AFcWeA5BGEq9qVTML3Q-0nbtqyStUzv5vTPxRuQ3Gvey6ztWQIBewiC5LZmcVBERVDVbLJ3Qtr0XRmMs4h88c57BA69iJmIFJmcWGQ50XJxKAY29s3FS80Q7FwPEftJYQYPwfFkszB8g22aBKpf9st12GdqQwom3tr_T9KCkAoseRx2FHWY01UWShMjFUyVnYDTJc-TpbAkLOzcymB_CvS2wAF8sGvr1nBudJ-M6bwIjaQnHNDvigbivUPUt4w1ryXNCnapIXdL7HiZqy-_H7hWwTSbPbIdvuDCXJsZYS2rotmchSZEzR9xLSBfNWg0lf0yQxAh0x0wMI9yXk-HHDeCnv8sDvVJr97E66v8fLhc3w5YsjzuVUoOed5COyKkKjHLKiC7z5uaYR3ZLJ72F46zYCJ-4rR870fCKCZOzXfAzlVCey4z8LC3GRCwwVeEXfZfm_zDReGVJlbIqzhYGkg8DonZAUCweSn65DwtlHdTyU_490pPhwgEIMdwb6eTCiMpEmemVqWQhaJsL57QbQkGst5yw7PeNUkRG5B5ZRPVeHnyThJB-Rnq7R7xlfsV2BKFe98jwLEBuWnWWw8XZ_mjVLIx7coQX9YS2jYCD_7aAcwWi7kFQFLAUP0DrtfxU14Rj-7jo-OAufBsifz3dGiO6GC3rHOxc7jIwftZWsME2qVUK9Wr3VtlxpDOZfSAWyy3mgq1yVXTkWR1NfrZ-oUpMtK9jk9MpZvr3YojEEJlxPnRGdbd2HdX92-rb4cFo_sfJtco3wzfbRirfLXhjAMQX2P64ugZkWB_8JdcgM0Var7rOexGb6IFynRJ9i5MpslpE8ANMaLAT3Ro9PgN7RXgm5KOigxYFHHeicrTygOEfpeOdzzwA-Uw" TargetMode="External"/><Relationship Id="rId3" Type="http://schemas.openxmlformats.org/officeDocument/2006/relationships/hyperlink" Target="javascript:%20consultaProceso('24-4-14244860')" TargetMode="External"/><Relationship Id="rId7" Type="http://schemas.openxmlformats.org/officeDocument/2006/relationships/hyperlink" Target="javascript:%20consultaProceso('24-11-14245199')" TargetMode="External"/><Relationship Id="rId12" Type="http://schemas.openxmlformats.org/officeDocument/2006/relationships/hyperlink" Target="https://www.contratos.gov.co/consultas/detalleProceso.do?numConstancia=24-12-14245504&amp;g-recaptcha-response=03AFcWeA63OC_8OsmdixqLZKbAyZb_xo2azF7j5J19oqQzbcve8JhR39sLyu9TkKpIIOMpLqa1JJymtDTNrlIemxf7qcuRfMytHnfRhB-zS9hsiXlaOzZWzytMZdrH4oNpQfbRXwMsPOPO2fwydCFs9qWo94EZZOURKGZC1GQzNAQxGYna92owR7uCFwjfBje0OZbJwjQQAsQvS720lLLzeZLB09gFJ-ks9wx-1_68pOKdhypMhazHO4vBBXZuGkTdcRYOgEBhLiRPRUK2BDXXF0WILiiM1JGfBSCJGuZW-MLWBf14jOdIX_gE6XkiyjIF7aAFkfM6tYEeybnjcNaHFFqA9vUMbPiCDRQrS0FlAD9uovuKWKM19fNlYnAFKp5qHlrFhff9kKSKYcVwYYluq8k6btf8T_cFnlNOSZkWsFWpg4pbRaP2auZt05b1d4VTQR2o-ZjtefO5fqQMG2xqKthL3MtlJWvgslAR72CmosVKh5qPVZfL_xrIN-ngsi49I6QxSLMxYDi1YlZ5Hy6EFnUS--AWiF5ZTqhJcJ1yNoLzsBeCum1AAJpdUq_4hyv_t6EXgEDo0xU2QG4XQPSZ5sWPhCVW6-7VWygIBumo7PJnnducGup7bSbS8plPdfjCib2-aurII6zTPS0cQkEpGZ5nFOjvycF6VWdyP66iVWgB7sPZRDMq_EUzH2eylgmSAXAv_3K5CRlVlEdz1FLdiJNoElCzrxR56s4iCq6kZafD3IMQX8ZJDBSEVyB5bIyT8A8wWsK63SnCxCJO_rrVDUgvaYZFBWER5jg28MYQYUppeUznmoLUuefAEM4g3sGse9HU7p2T18rwpJV4laauXsZRKwYRM0zJtQm8MDf3wfiUcbmokokP7YI" TargetMode="External"/><Relationship Id="rId17" Type="http://schemas.openxmlformats.org/officeDocument/2006/relationships/printerSettings" Target="../printerSettings/printerSettings2.bin"/><Relationship Id="rId2" Type="http://schemas.openxmlformats.org/officeDocument/2006/relationships/hyperlink" Target="javascript:%20consultaProceso('24-12-14238630')" TargetMode="External"/><Relationship Id="rId16" Type="http://schemas.openxmlformats.org/officeDocument/2006/relationships/hyperlink" Target="https://www.contratos.gov.co/consultas/detalleProceso.do?numConstancia=24-11-14229092&amp;g-recaptcha-response=03AFcWeA5if-uc7uuf-CbYw8uhOGuLV-LxyGfNGIh9RygziAmTSN5Sp97by3JGwfmF6QAi3tDXEHRm2iztiY6Dt7nTgb7hmuNyRqHFjpDtUvVObhZx7cFVox-4fNMFCirLc9gGm2R2YX6yax2rOoLz1wYFVzWne71CGItHy5BhmMyUhIiaUh1baD7EGtqZPGBNjnMPNZP-8X85MDs3uht_Adwt3FrHIAq_gTQc0m3z2u4f7SmzWMsjVDSzPLIcRqxSaqpm7IRf1wGoKnKCiB07qmoT0OBX1gM8g9hINH7fZVKqTPOVktfobF9FEt0nHzoMvXRQRgAJZcPvzFrXzK8jbgRpBh3rLg_U9nFVSixLM3N4JBkPYkCH1UsA7Gc3HdeMf_IhTp2vFn1WhGPirTFOl2W2pPwxK8eVTfQhtn2mQNLrPWGRNaeDC2EFpMj5O88ThugqY-UymFotUY_DMnek7H6j67-vfQOqZkdiKhDCUbxikYxJrGIG_2M7Ke54Tsf5anWbm7GjueYiwkFAMXlaxYtIXnBwOHIwNcAa8ZLxFL2hS4u-D7GZ2eFeT33HutPndXzYHhxsklP74F4Jz4rxqCLDF--_fDhF2SmsD1jQGh0LCEefleA7lKDsufh0M2hcgURpd0HTUJooL9SLXZ3wvngffmcS5s9WgUedo97lesQ2nhqv8f0XFzimAQ46CLHIZgJrBt-Da5NS4gqTXDEN0xokvug3cNtLA-xLPwQUq3aylif5V-8Wm4VeUW9koUci23i2LIMs6tjxeKgoT_23cqCWaQG8LSHSpIXg7GE2-znox2pCdCQ2mFkFUA556OZv56aR-37dtYtFI8eJwnOReibGvsFrCUA_xYQATqi-6lTSvNVmxmR66zE" TargetMode="External"/><Relationship Id="rId1" Type="http://schemas.openxmlformats.org/officeDocument/2006/relationships/hyperlink" Target="javascript:%20consultaProceso('24-11-14236765')" TargetMode="External"/><Relationship Id="rId6" Type="http://schemas.openxmlformats.org/officeDocument/2006/relationships/hyperlink" Target="https://www.contratos.gov.co/consultas/detalleProceso.do?numConstancia=24-4-14244860&amp;g-recaptcha-response=03AFcWeA7tASArZQ8uWBQRIcXqx7UGPUhpPgd_P0vp4QCuwi1ShmGIMeC8Fn_Ydx3ox2LwBy8dKQUY__MiAzGsBne8OGu4y2C354xUj_WIIMzvH18d3s_pN_xYAjgqZkx6Uus3J-4N2gwvawTo-UiLjRgwXoblhK7EdSLn6okOWPtnKPNcGJzWhxSCXFeJGhJOx9gbI4j__pT1SeF-JQVCe0LZAlHcbDeaRpBs52l7y1IjA7XmN6j0rdxcuWcoAcSTL_DSoZwuBFgubeztWTrGF5UVBO9ohD-TV7BehaKrk4c7G_-cWzk3m9ry__13RdVj10BWsN1xs6XZBb_3EH4xyL9ebsl3y7OfPilD-Zw17t_Fk4IxV-5ESExlEpDpSsw5fIPFndQzcs6P0cZfpsVQtzw9Pnredz9oH47Ss9t-ceVkCpHuSUrdYvmvjKe1mfWSBxDiqujyyM4sQsvWIvAcPDo0clRjBSRep6CNGbID9MkDmHGwk5Lf60Q5n0bSaJz17gw0sI65h_bQ-Q8ahdSiy5xLbJzyaldMobLWcX2XN61COfNDaGGRNMAMTnCx-q6IuIdzALurg63BPfjIR_fH9M1Lobh3gwKwwJfCDBU9q6E4nfedd4Jkvc0xmDCsUthU7vk2rsIfer6basnC3PPY2UX6FoYU-j5OklB4rQrFXo22-nNBJyHh0fL0w6L8w9JSz1X5TdiSY5vJvlsQ4wjW8ZASczBIXymvEMPt22K0ijiprdL2ov1IQ49BfCShhlbXFxbNsYUlfiT6glP6YMC3EAuMxTh0_k2dbeKRH4VZMtL7x9dmmn_XwGCxtxtd0SjNYWIf_HMff2EvPiZ2gGBVqpn-Zgi3KoB8TbbE95Fg7inWxGMnNhhV7mv95mOeFBX1Y9hOP5RFPFFC" TargetMode="External"/><Relationship Id="rId11" Type="http://schemas.openxmlformats.org/officeDocument/2006/relationships/hyperlink" Target="https://www.contratos.gov.co/consultas/detalleProceso.do?numConstancia=24-11-14245199&amp;g-recaptcha-response=03AFcWeA4hYfLkc-gFF5OGZoMbfI9kiz_qiBZ8gJcga7LN_AMRmlf7ygoVtdYSKBP5EgOrW7iWVrsjVDsB4S_IJPoNTrjg6LP71HEcnVDxSFzZb0cylH-37E1AADJYO6R5A-oyceIiDx5_jRq9-WLy-uF7QC1nOwqyn_0VvZxLbFEHPqAqCj1RXg_t3aDB9kpGUR24Trgsi_sZZ316rxFb9jeTHHse5a9sMXoMCxAi2GFC8OkSgeEPx22nJh-mkG1um_ZF1nXOM3qJZvwZaJRcU530jxV9x4K13ECdcyrioXsZHCC-hP6ykpHpBsa5MaqnDHHX68jqQllX6gD6PMDvU7sRZD5OtxVzxgK5-vtfwCrq6SJMIp5LScatl-hPEjNInie3ff4b_71CvSSDYBF3c51G5J4ArItX9J9EFN2QfFm1Gfh1sj-Xz225H99PtdtfYs5PX0wmi6GhjSeIwDA7VqQjebLuN-5YPbrr-lirbo2kyowcm7l35z5pzOiW8QxIVTfBkaJ0Z-HAuDEVM3Ou1Fa3kxtMMR8hz12es-FJrzVaxyoXuKIUfUAPSFedtiII3d8C92S9bbJDYqHclXqiwH7hr9t3ep8xHFIzW7j778-m7ziEzxFlhvXl4iIWQGgNh5TqDRGBK4LFpSTLMmGYasaFTLdmdZqZ4cPIR4gtYZ0-jC6wF1ifeKd1xPxhhUdIVCujNI5mqLKQeABbCoiNEXvj4AqOHD95hpjOfdrkPpqqCNMGf0hguqkhJZ1FPZVuBZtmssQcpu_peTP3eJRD1_b_sdiKNK3bMInhN-NmLlZJFfoEnEQZoRTJywQBTF_sokXpZCRUtK_dRoqf531c7SS6iAsCbdKrBNzR7dmz6xO0JcTeM8LisxA" TargetMode="External"/><Relationship Id="rId5" Type="http://schemas.openxmlformats.org/officeDocument/2006/relationships/hyperlink" Target="https://www.contratos.gov.co/consultas/detalleProceso.do?numConstancia=24-12-14238630&amp;g-recaptcha-response=03AFcWeA6Fs7aYlWTi_RGmuCtP_9MdZMqtpyD-a_l6KFhFe0kXAvGt8BP4f49oAQ_FB9v1cADzMPTLj1MFFXJuV_8lmp7KyokRjml1dF48LmOQbjgg07xqdvuq22zZC7mdjvctA9g4sNu3oH-4sy9KooDKUVRByh1JCPxNgplkCUj87h7DKTU_nHNy6wJbO3p0-qkeQ5gGf_E5onl9Atc_1MJct9js9xhSh1H1GLi8ziOccCqKFWLIX4eY306kbbL3ksSOHlZu3RZLIzJlfnDihN9XVhB-3Xhv2S-GkRFBp0GysWS1baeFMIypi0DqMaA_QiptIIfQLowjClheKDRjq7ZaNGiCBR9jL81yB9sHuD61wE7YmbUV4qreTTpoBK5pSmjLom55xKoWvAih0_Ynortk2Orgrhs1i40wqzGrtysDlu_C7gzkMHrLojEwtQLrE_dDT9eJ_qQvYFdWTcOYkFKojScfRWT4c5uvESPIQ5RYSfM_YkpFLDmHYBAkOZ82597_LXN6w9ljyT_8EJbgHu3Vmb3x9_10JpLIQm0-DnmUJtgeJvsLlThc2LlKSJfma2tggZiONcN7B7dcgPtePirSF6TX-LHYC2M8DOD_eI67eSnVSeIBBBLUBqqReiWai-tuACt27982XbbEYUvh50l8Jg-I_LcR-ZqYmVAus1iK03Czpy3jOQcNCtrdvU2tLFtYfV9yDXJQYOZo1E-1uyf_HBUV9gCr0kNTaEH2kEjCAzzcOIQz5Tm2z8V6Xsp0L0lTF8Jd_9yH4krTzQKoxw2bCxNsYkC54cWEGY3IzAmZPgliuAEBTKCYnpfTBzGufwh6S7Kn4mThQoZbU_YMB2ACU7E9ESKZglhLCvGD-p8Ot9efIpK3YKrRfxi8vHtbnaiD55sFMCZD" TargetMode="External"/><Relationship Id="rId15" Type="http://schemas.openxmlformats.org/officeDocument/2006/relationships/hyperlink" Target="javascript:%20consultaProceso('24-11-14229092')" TargetMode="External"/><Relationship Id="rId10" Type="http://schemas.openxmlformats.org/officeDocument/2006/relationships/hyperlink" Target="javascript:%20consultaProceso('24-12-14234778')" TargetMode="External"/><Relationship Id="rId4" Type="http://schemas.openxmlformats.org/officeDocument/2006/relationships/hyperlink" Target="https://www.contratos.gov.co/consultas/detalleProceso.do?numConstancia=24-11-14236765&amp;g-recaptcha-response=03AFcWeA5e7gmksP_442svCTZ19sFheKsTeRRwrOl-KQqbEeP31XXWsOSdoYXdKJfywhoBhM2qw-hQAXWbtCiKpOzEajJgd-mPMk2HQJ1zDWe65i5Jh0qcJ425P2P_1xVB8Y2K27YXF5iXuQaOkane4Ud-EaARBbj9sKDF8JjHoP_dKv1jgjyght8TVC-hweMtwnlu0wtltPnZvTAPl-tkCK4776QXZmxwS3mLQ-lkSvvKjDMapVCfb4wLdPORyTWpF0bOldg2SSGIVA0aWZGQ2QKVHTVbnJ5fomtyOPcO5EWSA0eMIv-swIfec-yKBkhQYSy7Brr80jkytmcIAAociUtdiMr5c8sMi-iKBEbzpWL5Oj9iGoqWFQb9CtJ3t_E4Q2cs5bgOFtPDE1R6ppL7xB0Ld2fx-trDb6peoqx1j42fODva_n0DnbwQl9j4qgLXIaV31VNS1od4u84xXr5tgv0fn_mDBPeTRCAQOIctfStmkdhdArwXCBN73pNiLS_ZR25Zefpre3zXgzFMXvo-ADitL4NLYD3DTEM75DyuxmQ_RSt48VB8TSIfOybisuhYXplgJHBsC6bZzafQR1OfbamEWcepAgqEpIb9IWwxyZCKpz-ph0XoLMtoAqczLE3ihvGZHiuRcZCTVFgX0IAWiiPcP1Msa4ctPN4E5YcHtcLXCOXbBLO-ioCBGVceGnA7l_AqVsuEYz0sdh1GsIwF7NEOiJOgeFHKf1LfpNHxhYL6rvnd9_xEqqGGczuRla4-XKKm-hmxRHfewfH67JWdnegp0ImMiNEK1Wy_V6OCRNWLq9gOIRawC5g-pMwV11gSK1bUhXtzkV_1yu42KSqL-OlVJbI4CYoNIY1hG69I50CKhdpn901aN-U" TargetMode="External"/><Relationship Id="rId9" Type="http://schemas.openxmlformats.org/officeDocument/2006/relationships/hyperlink" Target="javascript:%20consultaProceso('24-12-14243391')" TargetMode="External"/><Relationship Id="rId14" Type="http://schemas.openxmlformats.org/officeDocument/2006/relationships/hyperlink" Target="https://www.contratos.gov.co/consultas/detalleProceso.do?numConstancia=24-12-14234778&amp;g-recaptcha-response=03AFcWeA4w5ZhFyZE3DOEZ0kkYCrwVT0lI982glB_awMyXItAfJh5YwS1ff-I3PBBDqJcRQ6DHKNoCugq0XH_Lh6MxI5IjY8PYpNPqGn2svaSSSboPpSwu0KJS6RuPmJIl2Fujrmd5NlT38-vjgIXbLu3_V6hZ12kMVtpAwcD5naF8-Mhi8_xBhSQTBJB_mZDVoSBK6obFEbcL7rqZ3HJT6uSklmCeco1m7W-2vS1XmBLKoUDnnldFBYmDXHHrln1D27JnNennxhOrQ6zxYWPP-BifMO78UKWtERJrJzldmx21rJxnc9ghNLbhsRb44qkWyZBzL3itWF0foI2Aj0Buu93orlGRu12P8nWN92BrwfX93BxV3lrl1tx8ayxKLhEADPqFcE2Hbz_1zRNZHW1ybb9gUK9n9rZcVCAGoVAZrZYzULELWMyDGK3cw2oUy4GZp9BaEEar0pmdtrlr1ScNLYiRY9DUdajvDkFnqZcICHo_j3Wn0tdZTT8-I6B0p4sUTpO0u58mNQiDIHtugoZXVT_lFdJ6aisHM0O6SLiKEUqNJv0LZ326tQNB9xYCMRU1YUtbDtLiMe8ZlcgNNPOMQSCIUAe9ZIBX-5tXqc2Ob8L2TrvrfH2MfGl6y568DrHE-fClkJR2G7GQrKguOTWMob05c--qRf0UhQaWsfd5ImoxE7iIzPBgXaT7Cgx_zPLz8Hf-QZH9Fa8e7nnRsWGEFaEG20zmhNtFBjtdw2_sjO1U9F1N-JE0aQCpOY4mDYAQSclBVmBMxI3mTlErEolUxhJ5GwrnU9yWAgUYo_5Ua5F9gw2bWr5a4POPHIxD89rGp-1QVsRmZ3HwbkFRIAiEdxL5sh-NWAvU0pThlqcKyeqN92f8j_9f6Xw"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javascript:%20consultaProceso('24-12-14240405')" TargetMode="External"/><Relationship Id="rId13" Type="http://schemas.openxmlformats.org/officeDocument/2006/relationships/hyperlink" Target="https://www.contratos.gov.co/consultas/detalleProceso.do?numConstancia=24-13-14245243&amp;g-recaptcha-response=03AFcWeA4yFsasrmimnVOAXgmvCFvjzsUZm3tv-ysxUNr0JiFd73uq1YbBtQwAodRIP_mZuu6qxs9B2DKTaSyPUZLB-l2dHBNNvVC-VBUuHRVyBaYP-1ITjw7CWFv6k1s_NfysVoD4EjJNhJtEsOiXPGcqQS5NfCO2eB-4cXKff_Jygq0RSN_x-U-UFuw2RlkB25EBclxC81O8AhzzsHEff2onIeVAlN5n-wAbygfxMi2zSA1nwRhPRaT6CzHhZ_HSP8p5eRwnbO9Iq7CpYblfDWrgv8aeNGjwJSttevn8svF9MGZEIOsYfVXYr0N-kvkYL2Vif9o-33wzY4rPjuRC4zDNXM9JzWCBjEMcVfVEcV27OBLabcU5A7utxJkznXdky7AvivrpxYgfpN6JyvDHjlPcXATLjyEX6OxK1yiXSW1CfE9zFqtl8aDxEqv9WGXscAe3npYwzXRw_LAOMzd0Es3R6yyUNCTDoBe6UDuKVcXrWSIF3ILw9T_8QRCT8wv53XUhmBzBTBvNp61cDjoMiNL_l0yPpyJ4_spFvaOlKXks5DY1jaQyQs-PWT75GdDJmhpbHphGJDi_8pH3TBeF4wpYYaY_Pcf7Na9o_CJ11MMmkzmKSRMM4O4X4csuDc5QrIrrUlZjMlZebxRXi7Kkb5MBSyhxxPP2pqxLGwXlqEQ3yosBHOtbnYsh0IKCFbaw3QGmNQx2C8e-fqJHRpkFWSt04uxpJNIF-2tW40V2u-dyna0kv0FULZdMDl8bxw9Gr1vDVseFwpVawT5HGlA8QAvEESQTM1lNgOiFWTSDarfY5bvvh6suGMBwiIBhkAdk1ppinIo9CyF1bLldMGe3g4ou24ieKLzHarIbpYbZSP5yGJaP0-B1BhebE8enoXoHKSZqJ16M9qY_" TargetMode="External"/><Relationship Id="rId18" Type="http://schemas.openxmlformats.org/officeDocument/2006/relationships/hyperlink" Target="https://www.contratos.gov.co/consultas/detalleProceso.do?numConstancia=24-12-14240405&amp;g-recaptcha-response=03AFcWeA7_T5wNkJQKwGWIW5Te5AfG4BOTtwk716lulyKpWYTuh-UhqrzzoAFaBxt9vPGyVkKEyUdCky5Rxbb_Jt6jz49CQWoY0IPux_dWwGmqtIfNUTZfN-wAzPi1NRTICjJCZ14ZSuxID0R_b-tXOXfUFFe-GdJjFzN1ZJXErvs850hua1feXSHXj3Rgaob_aaJIGIiwtdyhticSb4-2PbaZ2-TN6ceaZpo3ul-NR5QKARYCdeaQP97HZWS5SJjseMWPEwfEg9nyJMTDPTE7RzWVmQMe0H-zowykG08tZU-I_k5-WMnJanJYQhd--50-sa_evcvmFCf7f3OhFqDtYC7bdacObcuZi4OUs1vaCABnvza9MZQfFtvgpVIWh_bcN3HQ7okbPk58ShXrzfJoEbrOxNNygcnjhiBTKJWQ_zzlv9xKqCcZ41ucEfecp61LXvIb7LWXyDYtFJzcHn7hs524bO7ZjEw2IgvYS13t61ADP778KHiSWIvd8VE8yYlA5vEwUOLJn_icdWmj3qPAGGT5JkHw0EGY0avK5Zg39qCXVPOLi4rOoo4zFxysTwcBqewmIXtT_DKfSOwMycbi9DhhVY6jjFGf9lObuHULVRMcgc0GcY60Yq7HwK8G7KiRRgEiYOZCLq-5tTpViUuNzkLGOwuWuof3HQdlebSUUZUnzaH3wBnoGallVjSoezldk1fl6RyepXOQXhnb3SpmFqFvGGh8zESD0YnR0anJVCBpvd-TrRD0YJXyrBOUsAlso77az9_YQ76RkAN9VWBzhXP_bag_UdOucmW3KfuHTNndbREPi9GTJrU98D6pKlVTomi1Rjghdb8cWr-VjsPaC0gIN-UAD4Ci1LT-ToLidbPPdLA7zGvBO9U" TargetMode="External"/><Relationship Id="rId3" Type="http://schemas.openxmlformats.org/officeDocument/2006/relationships/hyperlink" Target="javascript:%20consultaProceso('24-12-14246345')" TargetMode="External"/><Relationship Id="rId21" Type="http://schemas.openxmlformats.org/officeDocument/2006/relationships/hyperlink" Target="javascript:%20consultaProceso('24-13-14246136')" TargetMode="External"/><Relationship Id="rId7" Type="http://schemas.openxmlformats.org/officeDocument/2006/relationships/hyperlink" Target="javascript:%20consultaProceso('24-13-14238610')" TargetMode="External"/><Relationship Id="rId12" Type="http://schemas.openxmlformats.org/officeDocument/2006/relationships/hyperlink" Target="https://www.contratos.gov.co/consultas/detalleProceso.do?numConstancia=24-12-14246345&amp;g-recaptcha-response=03AFcWeA6naWCIVHl4NOGTLVnrKRTiC7t6B16LuZJwovuCiQ8u5LUQ0QT26hdepQwO0P9HolN-9zGLgkwRHNAwzccsmAhz4PNWdWYR7X_2KkS-XNSO5iN3_XPywmJk-JPjPTe0gpmNmNcWIHVZormZc1AlYE_2ziYe4R-M73M4vGWjpMT8MvzPT1HmnJR7bzzFFDBQqwjUrgnY9q80ChEDpaf_J5bVYz8JNWe6RlAJW_lpjB7wYxwm6D5SeJZj2F0cn0eZVl-GWhogMbTagLF3FvdNTbnSVNG7J88FCGNcFlOFETec9SZiiNJjagyffcTmZ07gQ_eC1AfEZp_j9mNkDmoaOrwaSyLApDYGXj0pg5V_A1IYuDTA_yh4PtyHkRxCgC9p70lPxAy8kqxd3OMqU_BhvHo732zXBFisrAVmvapXRJwuv1M_kKVwX8ZC9o4OKNPhtrUpHrprSAa4pDoM5xr4OHC8qrMN_EiScplwtuXeqhF4fAIcwshrk1t6rwcCWoYJruBBKr5VE6qEO9WQ7Zjqp3PHsiF3FOil7fxj4GDdcbEXsANKvvT93i-F57m0LXomdRPsSCeGJmuGvG20Znjugji1jw5-Q7b_CRbBj16rx71o7bGCHx4A3oFVEiyW7p99iK0KPHuNxvLpK8LjiXBQvKKZXwob6vbNDCEhjj5xnVUJZF-Ij_horykivliQ-fx7UlaAulcr7UA0PA2uMFaHbVXNYAeTv56-csRG3P8zPnT07wmulaOyVRgWHV_9W8VhpB-fOuI5mOfZd95VhWB1A8G7HAHsOqW70D64Ib4j-SNLRGZxvryk8SkzD5lDYWVWqkC4MkZdag01bhKWyovRsH-sfsBflc1sT63MxmklhQyn6UnGIRv0fGoP1ScBUEeC5nYs3Jl1" TargetMode="External"/><Relationship Id="rId17" Type="http://schemas.openxmlformats.org/officeDocument/2006/relationships/hyperlink" Target="https://www.contratos.gov.co/consultas/detalleProceso.do?numConstancia=24-13-14238610&amp;g-recaptcha-response=03AFcWeA7yjYbPmA_yZ-NwXIXi1Qd9unS1AY1gihiy5mibRrSHvapnDXlmPWQHx6ccECAAGpIKKElyI6Gjj3clmtuL5V30O6AxT-8m8IxGvoXhzs5FYJxSAqOkThs3prMcQJ2CjSrqx4E8b5wZBLeMY5KAvmWLGvG1C0P44i3OfsGwDVfxrg1dW_ODhEztmjvW-aT6OfL6OvyclWSVFBvJntuKcoYwZEXmpH8ByhxdjmdtLUS4i9CxvJNU9_PvXUG6-xGFw93NDg6RxRFLquyA419YNYp6YfrzI5yruG85om0Qs8f4XJc-6VnVGObn6AUi3ELlcOV4weiwt-H6b49d_93iRIiuboJmzXlpnvVJbU0SK204MLZ7_QbyPF0TgywAGVplsj5XW6IXgtIoSRwE0wLC58tQ3klHvpsU-s59YwFdWPuAF9i9nj8Ah1D1g4YRfsW4-T4060NxxM6Shv_STzapEW1gSrbgnqv0SFMMIcDm1ZMWi1j4oj1JJjI7IirJoNVx2NGT3HJeScYhqTgS6wEnPfnpimujFJwqlTC4ReQzjICVmhDqLEJgDIRiL-K1QNneQxRBa6Wbcc0eSzjZgIUfWOKDLyjcD26sWmVmX4gMNYwCesU0zQdeFAU2IMGGyN7DtANVG2RooWZ-MMUv-BLeuOuQvjLkIrlcwy3xNfV7QIIZCMX8iJENFkKbhFbACmH-yZyWdQItl__tP8GdB8laD9gUZLpuO492HQZgSODpvuCZ0xIUOQ9FjPczRQRNwshATg8h7VnaR-B6C9LnNpGxLq2KeAHbYBnaMIoIOEI_0yT-YyFFgt9wnciu10jTbG47XT5lJ8bxxj_gByE446MUDM9dfTdHVkP1601JhP4G6dF2NiYzC2c" TargetMode="External"/><Relationship Id="rId25" Type="http://schemas.openxmlformats.org/officeDocument/2006/relationships/printerSettings" Target="../printerSettings/printerSettings3.bin"/><Relationship Id="rId2" Type="http://schemas.openxmlformats.org/officeDocument/2006/relationships/hyperlink" Target="javascript:%20consultaProceso('24-13-14246505')" TargetMode="External"/><Relationship Id="rId16" Type="http://schemas.openxmlformats.org/officeDocument/2006/relationships/hyperlink" Target="https://www.contratos.gov.co/consultas/detalleProceso.do?numConstancia=24-13-14241938&amp;g-recaptcha-response=03AFcWeA6Dc0HGc8EBAFJOG_fyAFyZN03F7GHCnFeVZVxIdEg-LnClbOShHudG6usS8CKVJ5aozm3VUiBmOrJ5IBQP_xjqOacgklKea-cKmXfZc3EiKrllsS-Pg34P3pcam0jgiq4mi3yBJtB1zM4vdvCsKwKbipNjn06CfZOMLCu7sDQXbZgSWBEe8l2S_saNEh2jEXlCUX1P12Ib6odumAFt02dRfcrRt6USbYB2QcpzdeABUr66ruWgJfyVhwlKjW9FvXF3ItXMMbt6lOrTDBp6JGTOsl9gWWacV2hH6Hior73wnRm8dkNIqAcNI1wRHiZY1ker1GbzsTtRXBlPoyiqZ8qMnJb2F89Bpz_-4GO71BL5xkX6Xi25cTCSM_O73Trv_yS18WGHsUBNDGk5EDTSDZ9LyQ-OrVQENWNwJNOzPWuEcbkVLY1ZDn_mn_Qr71WXytlFB8Eo-EEgCmNakupj-nkNp8zg2QOmFY8FrFDTEtg-egf0-0feZEYn-9S5gBU75i_v7OjkK2sEaQtAZ7rErLMN25d6WZFTtFe8zrTcaHAQrPYQ4ZuMNVkNQSSl3i8qPjXJUsIhRJvOaULHUbKHLNBes0TZwOLY6_MqwsvwHGh-cKRH0Isgtzb7o2ntmGmkVhoK0SevfjPMWYiNobvV0bLpVByIIcwpFBEoPeQpW-Xbbxo56fGcPjgASsYP2PY9Cq_l7kX_BmiNMLewXhjP8tLGoRo7QRuj1KuSz8KSNtX8UT95_kI2DqxW1KxZ-luYmbGwmNGR6rybf3bgnyyfLkL-tgHs1RUcm2QRn_2BqJfwR5ouec3F8HEQqQ50snQ5IAiUg7Cm-En4Z6uXYY4MSOrtCHi4mKYgQCfyx44Eb-xygRN5tHs" TargetMode="External"/><Relationship Id="rId20" Type="http://schemas.openxmlformats.org/officeDocument/2006/relationships/hyperlink" Target="https://www.contratos.gov.co/consultas/detalleProceso.do?numConstancia=24-4-14214716&amp;g-recaptcha-response=03AFcWeA6MQ58nhPwJPetJ_d7aY2lA85XexG35jDeLOzfLkg3_RAIaE1Wde9iu01oTWvwmm-OC5gYFRbr0GRmHAnlzt68bTrVcWFwWpiqFHBfqV_OFpZGzEtOG41r7fqSm4RIuf_PX1Mc7vvR_8ewo-YvTYd9DWBzRdk837r_hDDgWp-5oZpBQxAgj0OKEKlJjL8D3RpR-8wBgAcydl3ehhc8Bb3iP4_wiTPKa6Zp5HUbIdH6ZDyWZDNW8fWX2UPdzix_3KiiYlAtaXSxkaZ939-b-Ap8SOo-qLoAeW3kvdM69PbMXs6Y7pyY1QvT6Gd2JlG331V3fxU0yFrUEHif64bhxZX0vFaaK0-oSGn4GRPVgSgPMlTLaJNAtZkqitDN_cD2f1TPRFdWiGBV2cZ-jztxSGHPbGOuyxQ42cWCDQM_sOVMFxM61gcKY5cFO0InteXgV4NMEutbIZ56DL5zYREn48BKSWAgeMjfCbWS7rNwk8DxjOCCsU7qifmgIwdGO-83DMFNCsZMWrLL11rhGERwJTXOMj4Jh0fMfiUY00KApzGTVX_h6Z1BWgKJMHuaVUC_aILR3M3RA0A7ffgzNQUBR95vIdvnCPy7qHLiwJ4WhTvDAp-Diqnp-D4L_BHHD4X-rP1qDQa_CrFSyJE_oqEHmC6NoIaJDEmW6hxf6OmRRc5WJ1ydiktkfCU8-3iSEufgg_O0Jr-RkLN4xRrmEw_la1EeZ_6EcbDYrZ15Sz6SABoPnI52A_pxRM7NAGMj1vWtrVJInfYOHw1QJeLltVXblgFX7Gyxo3y6m-LjtEaJUdcDvlMu6swNzaY6B3Zu0uF12_y0x60d8gZG-XZX_WwLs0AQuPmI7-aafOjB_eIzU5qWuf_9tLak" TargetMode="External"/><Relationship Id="rId1" Type="http://schemas.openxmlformats.org/officeDocument/2006/relationships/hyperlink" Target="javascript:%20consultaProceso('24-13-14246492')" TargetMode="External"/><Relationship Id="rId6" Type="http://schemas.openxmlformats.org/officeDocument/2006/relationships/hyperlink" Target="javascript:%20consultaProceso('24-13-14241938')" TargetMode="External"/><Relationship Id="rId11" Type="http://schemas.openxmlformats.org/officeDocument/2006/relationships/hyperlink" Target="https://www.contratos.gov.co/consultas/detalleProceso.do?numConstancia=24-13-14246505&amp;g-recaptcha-response=03AFcWeA5PM5GjQ1snyxVjZHT1_5TedVoqlJ140hrrktg8vylIDMvN0UrA2ggdWWUnoQ7tivGv_3vPXsdcQ1UPlKwISVFzlyRkEtQd_WpKxI1Yj5TDybBwCnABU_By0TS1YUNk7LVzo76Zpb51qXxTYBUEks6ugYJI4uzSHX57OCCadQ41r2CBt6ae_-WrgmDnmF7tl7ImB-H9u7P8NWiwaVOZztAUwAPH-KQDn_cLTnGY6w9iZ0gyebiNHFcFaVIIXHhwRi0qqrQ0mAUIBiSjXdoOF7C2u3TZdbVAp1VqxIf6E1GZ9tF4x1T2TyjblPpvj3rA6c3M2Te0MjQyLfEdyflw44-xzKa0cSVdYC4Grza-O1tugYT3oqTFLVDtiwFTtQbN7GqBOEPFpLos85_ul7nc0RmCB57zqiISrVERtR9w3I44da7LMWJp-NxdM9FFrZWYax5t_8vVnEjOz78GE4sR-NExyJGMP9l3BzytTPHxDFfp3poRZQ8r_xbVOWzOwjVAOthlqPsJuVXVG_QTmddxd4hW6oiAfgG5xwl0lwlcrJdakuGO4QQrC9fhhYIdq3-Wfe3ZWC96K7Sdk9C4eJy77MS9clKERZk5yjPQ33wW0uWqf9VwB8F9MdGd8bDDM1-f4fPkK8zWsQbqiSb4Fi_KYN39cPENb1KtPmZQNfxeeIxHJxle237HcP3cM4kDSfsyR6JVxV8hAW-cU9eWXPytgcyzQFdoinGtzLwii0X9qAWM5k5FcWHnfqT__EuO5vByTzM0j1LzXZYTsytM30yaTajUm0zb2f-i6hqlkYeubMl9A6cWIkJVvVA8y-IktgCefuCnEgzlqRtBDX1mSWMpBMgla5H_56X40QNbtbloL7NDSoKUaKg" TargetMode="External"/><Relationship Id="rId24" Type="http://schemas.openxmlformats.org/officeDocument/2006/relationships/hyperlink" Target="https://www.contratos.gov.co/consultas/detalleProceso.do?numConstancia=24-13-14246175&amp;g-recaptcha-response=03AFcWeA50Upq6YxrDUaISUPFNHW-ClTeZJ5k6zzZObALhJ-CoF4SPDNEgB1Gl3PuzQEcDl1SZFev0Hrm37mdOscUQr0P4OU1xdiBPnOD_2eDPvyLDFjMeGkkeqKk0wmdEgbJR4P-j_BINpOR9YxwF4U5DOfw6iSMp7B8tUtY4KAlCFWH-ymDxligrnGRw83Pe6wV0-vmCdn7AD_2sB6IZjyOv1JdQlP-NMVs0Dsdm0b3BSRMzBBviHuIeqG4qen3v4QVJNq2ZZXOjpUYHcBTQ0TMxNaof-IgdgDJsi2bAjQNDV7nbTYf2Zr79MMDxL-vDkcoacrKREk6AtFyHUfvacvlA5f1LCz6PyhGW-tbPa_D-C0LNDUKBq3eeCUPfqHSqVl2jq644ZKA5rGSAzYXQDxC5ZshIfa2XpD3upE64Y1ADGsgZhTWeAg_j9BvLkZDsK-oDOguTTLibHK1V_onbrJghl40Xv-Sy2pkwFpJPpEdb0M_dE3e2wxpazbHaPPlJ9V5fk1_m7npRukLX016CihSFNs6TJWL4cONvKnAFDlHlkb-nt5k_c9v3hTo2ihA97RKRSpZADp53Hu5H5uH9GgeimOxLm6tBLIm75odA4O3Lo-p74cSVNTmpde0ZSgPXSKFYS643OTLIIKUTGoDncYWAD2pZW-cHtI5MfgMuvPFeBEifBGHESvn_35sjBT4USZ5D8IIlgc97rhxyrHXWltZ9LPlczPXimTBFZ909LTvlEpwwyeArWwb8eBDb0Z_h1ShoHhiZPIwVeo_wAd1_TPwZxgFY-o8HEegVtnnNvD5XjcwKF6UOdbY0Q14WySCPmIRfETkUQUDvnufzsq1KA-yuexzz0Eu_T3eN11I4-s6dPBILnTFUURE" TargetMode="External"/><Relationship Id="rId5" Type="http://schemas.openxmlformats.org/officeDocument/2006/relationships/hyperlink" Target="javascript:%20consultaProceso('24-13-14237139')" TargetMode="External"/><Relationship Id="rId15" Type="http://schemas.openxmlformats.org/officeDocument/2006/relationships/hyperlink" Target="javascript:%20consultaProceso('24-4-14214716')" TargetMode="External"/><Relationship Id="rId23" Type="http://schemas.openxmlformats.org/officeDocument/2006/relationships/hyperlink" Target="https://www.contratos.gov.co/consultas/detalleProceso.do?numConstancia=24-13-14246136&amp;g-recaptcha-response=03AFcWeA41rv-3svhXjSRk96e4CdHgei9REeW3YGLmICy-dqEvbrsXsk6LzGBjFJtwRlvyLlmpsAcRQfAYM74Mz624Q53MEEKaoiEfNpwNpLOBVlaDLJX8WHq0KKnvRukidFKzmoBs5_-LxXVXOfjuKHCMjyTb3RBjI5TP_6so8G5LAKrVYz7gPSewcb6IYHqVPmwlxn_mCGxAovWtmLz1zXXhNMh8lCb2jjFyCGhEmrS-lBB0zhN2Jl6EVH0Fnr_NNN6_K_HRbBNzhzonmG_Khss8r2_frllVDJqvmMHhHyNTe6mw1v9I7p49ZCWc9MfaewgRiuuPXCzLzNMTYwLoXnQzZ3nTkYX6940zlcrJpeNHEDPx57uqH-QRSG_SX4ZaPAsoY-zg_m6o0gkrWOOiC1a4yIxv_zlWhsLLCWHI08g9nff83UbViTr9J4XXJoVH6eaDVvbP_pCutgTqdoLSM9P6Bb6BfXFHLg0eE7kGey_P67PQEDqZUNvZ70RQ360h3srSOXIHwF1dCmyh_s_34MKnBVdssFyJ0-TQgpqbzbAA_2mIvso0G8wU6FL8pS9eZAL-ghrw6lOEWUH0hVu-AXr87zmRr9tnoKNUC4G_nstvAPnXFL4C59-O7komQVBaHK4oZkgDzdE4VtzlrTGLhoSlfh1nNbtixc5AHmzTU0UicseZzJib-VZJ8QVnIoQuBXiNyTSqXNHNs4lu0eZu2aCph3PegAQsEgORFKdwk8mJqjeXn6KO8MMxvLv7S20LjtlCM0dake-bMzvrRmF9_pLjkS9FrMec2KLizo9ADPIkLG9WPAfCa8avUzk87SDMTQgZK4R57g4oZiwuOQU3jbWAV0FD3zp-KZFZHbzCtWH719SKYNFBEj8" TargetMode="External"/><Relationship Id="rId10" Type="http://schemas.openxmlformats.org/officeDocument/2006/relationships/hyperlink" Target="https://www.contratos.gov.co/consultas/detalleProceso.do?numConstancia=24-13-14246492&amp;g-recaptcha-response=03AFcWeA6mR29GdekP4Eeo5xlAKnuaWxHXzLH5xr0tGZH5gv53nSa8SzzBr9DbVwjalJnUKmD9GonXY1IBPlN4uVYvzdgCe47rcdogsjqt3jLWz9txGQz9Cy-IRx_ClsvIe6t05qSe2fS0XkzdwAXGJ_pBi0M0t6yioE71-lTThLYOu9_J9TGomzrjY3oRBwAytGdlD1H5CpNgbqtBCqi5rLuXNnLhCvSEwFIe7CZ4btjRqKouGE2O0Af8IEppN4lqn5gFxL_l3YE94E_8koBPKmLvCtrvpDniMLdINuK_L8psH4xNgGHgFop6JQLntWLulzz5ltFSf7Vlr5-NvevM0DRJjIvKbAHt0OgqClbJvO2o1YBjIIPQXkIGhpq20FpNisqej7yB9Zd2xzt1aZjy9ETksxqVak2C8AfQfAACNcTzW5YJ2E1qaFVsVotjta6lTwhQDVLBu2VJrQSnpbPhk5wo9oO-cSjLiK1FZp-wvLlSD8_vv3vIHhOkaC_CdC_M7MnZT0l-_y4oIX9tB0dYQp4_qNX4gYmphVfA_rw8e8OZY7l3o7cbyOS4BiOAvW9Kk1skLjlJcpVR8ixR4TVw0UACqE-qsEGVGrl8dB9u4w5oEJshi7WFgu-1-E7JEX7C42HVE5FjkD6fcVm2oDNG8E2-uzSjNDcFJxaflbSUqwITzMZYyiQe0sL5JVRYF6TGp90ubXvCBOXXvSZXCEBcD8XFdBj5O-_e9IJlVmgw4UlmDNXlLeHnO5ecg5RhDAZe7UM7drCIhYcauMkOKXbsvHkxtxA7PQYjLPrIIgHHjMe0qTzP-YRZg2a2RguFW6pAfyz7H3EB08F03d8_f3qcHHL104afANko1tK1yZPHYtfUwtjXRVyFdKE" TargetMode="External"/><Relationship Id="rId19" Type="http://schemas.openxmlformats.org/officeDocument/2006/relationships/hyperlink" Target="https://www.contratos.gov.co/consultas/detalleProceso.do?numConstancia=24-12-14243843&amp;g-recaptcha-response=03AFcWeA6hWFXPSxRwKmLwSe9R964YIsclGXyDYMn8yltXr84ZPD7n3yHAlPspKoiX_-EOtyqoDTjp21t0wyP8UBiwbB_0mNEqoZAULPZbjYN7ezXPGyucPE6YXEzbwlA4ptiYPeHfulNxxQhzRimRT2WMg8yLZgJqQfQow0tsYoyYH1UGEj8lJQF8kxVZVcV--JxRuluKZEG5xPvikR0C0BCz2YVXX8VWrPGmLdfnfKpMD8EDNxFHEJi6VB8UWkdWngYby9SvodKgewp1CjA9ul6zaPj-KWUjxONpJZZailnxCWpwUuUB8z6pzkyu_kzGGXE9I6PlYqYjseCXDdMiYNdkhUTGFdniN1jmJxA5H4P2n4ErLzT9odFQ9z-5_tp7yw4qCtS47b_2Kvqum98O1SaDMMPzDodvbeWHME8Sm3b_naShIRGivMZZR9aJ__9Jgep18QHkslWdmlfTY9gB1AIVVZ0rFt72Mk5zspwOT7Kxa_IFl0oK18xKPp71QnsiQ4g2xGw6gZWRZR3aeAix_EH9X-7VuFBArNbsXQ-xCRCWVvdVRkD64zwMBHRcRRLPo8Syr6ohhFgf34noel2ubR-97tmOg127F539fcMgWXHmjp1H7LC42E5B3QUDv7pQZtNcfMmQvOY_sunG1MEikKLsGZoxBnHFJx-QrW6ZV15W9m4D_YLH9VSVODuTekdFzqLmRxpl0FwO_uzz4wU6s7AKjZ8-lvPitfYeFoQw-Vo6VVNbBti-48hta4SjJrmrQ0OQT0qmdAaI33Sork_l_dsQRc3QtEbduo6TTw773_u2g4snNW_3bnzSifRXq0pdkt48ee8-pj9iBGHlVMjmzB-gmwvQTMmmUeGU58ahL0sk_qqg008pVvA" TargetMode="External"/><Relationship Id="rId4" Type="http://schemas.openxmlformats.org/officeDocument/2006/relationships/hyperlink" Target="javascript:%20consultaProceso('24-13-14245243')" TargetMode="External"/><Relationship Id="rId9" Type="http://schemas.openxmlformats.org/officeDocument/2006/relationships/hyperlink" Target="javascript:%20consultaProceso('24-12-14243843')" TargetMode="External"/><Relationship Id="rId14" Type="http://schemas.openxmlformats.org/officeDocument/2006/relationships/hyperlink" Target="https://www.contratos.gov.co/consultas/detalleProceso.do?numConstancia=24-13-14237139&amp;g-recaptcha-response=03AFcWeA6Q0a5Zp5PfYaMMvchWqTlDVq0AbXI1nic3arwUPW2Ou6ODOep3RovwHLDNiRwuOtkMmFOPxdaWwpZdrr-LRjXmaQvpKjHvXfc4vdIYrP0miZBYdYNlHIUIJpZSWARFYiYRQJRTTEDDJKMHsAt1ZVILgpn8RErCwUyzsKC4jpD3B1nYO_Jkfr-1wDHmj6l3MDLrRcVuJnW-Mcol9myMTYrMUQxUjxKxU5-7LBjniJOoMX57Q1Y_dvpXX7L4_VkvJuwpfzh1nh7f7rH6ZEa64huM2ukyokgbqOqRzUGXXvSXNHWxOzqIY9C0VN1BHzfFYqS_jzkHLX6g2WfOJhmyLeHQ_VdYl_gNCxjs7UXemif8iOH2xP8z8NDWlGZOBPPObJJ5obqOhjbEgSP_Mll9awkxGiyztxsu4D-U26cL6BuWz-CK_hDIkS0p2sRi40IkvZX3giJKkYQrDQB8Vf-eKJHqMF-Q_gwHAl2pxhOXNc4Etx6I131JoOYy4E7q0f46bLjJTiEQnUOeA7-wIa99-OK2OU6dd-kLeQiuh3uptK_JeGrQVTDbHDIlGMX7SRRmqKu478HzK5GFsGKx-pzMqtpbqPqa-utDUnudozU2RGDe6snwPxjAcsU_3qDPzrU9wPXWyc6YPXUDAPpr_KGi1m_mnSdW9KT43GF0Nz0s2Hp4VyzwJhpdbmImbr9IwytV9k3OyvAc_KfRkaqq-TpDuU8WIn_aZFTqA_JK6ZSFKdcpRxYfVAKrdZgkVi1pVBrgHeeSKapocqlBcrkzcmEmTcjzXQd-oaADKlQR2H6GwVAelNvFcjazANdIK6GnnSxoz-sIyG4QlkPyOm-qprWp9-2r90P_MdGcWi4kvSZM7QtIeCTiHVY" TargetMode="External"/><Relationship Id="rId22" Type="http://schemas.openxmlformats.org/officeDocument/2006/relationships/hyperlink" Target="javascript:%20consultaProceso('24-13-142461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T86"/>
  <sheetViews>
    <sheetView showGridLines="0" tabSelected="1" zoomScale="80" zoomScaleNormal="80" zoomScaleSheetLayoutView="85" workbookViewId="0">
      <selection activeCell="C61" sqref="C61"/>
    </sheetView>
  </sheetViews>
  <sheetFormatPr baseColWidth="10" defaultRowHeight="14.4" x14ac:dyDescent="0.3"/>
  <cols>
    <col min="1" max="1" width="152.5546875" customWidth="1"/>
    <col min="2" max="2" width="20.109375" style="84" bestFit="1" customWidth="1"/>
    <col min="3" max="3" width="30" style="75" bestFit="1" customWidth="1"/>
    <col min="4" max="4" width="21" style="84" customWidth="1"/>
    <col min="5" max="5" width="23.5546875" style="75" customWidth="1"/>
    <col min="6" max="6" width="23.33203125" style="84" customWidth="1"/>
    <col min="7" max="7" width="27.44140625" style="75" customWidth="1"/>
    <col min="8" max="8" width="24.109375" style="84" customWidth="1"/>
    <col min="9" max="9" width="27" style="75" customWidth="1"/>
    <col min="10" max="10" width="22.6640625" style="84" customWidth="1"/>
    <col min="11" max="11" width="27.6640625" style="75" customWidth="1"/>
    <col min="12" max="12" width="22.109375" style="84" customWidth="1"/>
    <col min="13" max="13" width="30.88671875" style="75" customWidth="1"/>
    <col min="14" max="14" width="11.6640625" style="84" bestFit="1" customWidth="1"/>
    <col min="15" max="15" width="25.109375" style="75" customWidth="1"/>
    <col min="16" max="16" width="11.6640625" style="84" bestFit="1" customWidth="1"/>
    <col min="17" max="17" width="33.33203125" style="75" customWidth="1"/>
    <col min="18" max="18" width="14.6640625" style="84" customWidth="1"/>
    <col min="19" max="19" width="29.33203125" style="75" customWidth="1"/>
    <col min="20" max="20" width="11.6640625" style="84" bestFit="1" customWidth="1"/>
    <col min="21" max="21" width="26.109375" style="75" customWidth="1"/>
    <col min="22" max="22" width="11.6640625" style="84" bestFit="1" customWidth="1"/>
    <col min="23" max="23" width="26.44140625" style="75" customWidth="1"/>
    <col min="24" max="24" width="11.6640625" style="84" bestFit="1" customWidth="1"/>
    <col min="25" max="25" width="28.5546875" style="75" customWidth="1"/>
    <col min="26" max="26" width="11.6640625" style="84" bestFit="1" customWidth="1"/>
    <col min="27" max="27" width="31.44140625" style="75" customWidth="1"/>
    <col min="28" max="28" width="17.6640625" style="84" customWidth="1"/>
    <col min="29" max="29" width="26.6640625" style="75" customWidth="1"/>
    <col min="30" max="30" width="11.6640625" style="84" bestFit="1" customWidth="1"/>
    <col min="31" max="31" width="27.6640625" style="75" customWidth="1"/>
    <col min="32" max="32" width="11.5546875" style="84" customWidth="1"/>
    <col min="33" max="33" width="24.6640625" style="75" customWidth="1"/>
    <col min="34" max="34" width="11.6640625" style="84" bestFit="1" customWidth="1"/>
    <col min="35" max="35" width="23.33203125" style="75" bestFit="1" customWidth="1"/>
    <col min="36" max="36" width="11.6640625" style="84" bestFit="1" customWidth="1"/>
    <col min="37" max="37" width="23.33203125" style="75" bestFit="1" customWidth="1"/>
  </cols>
  <sheetData>
    <row r="1" spans="1:72" ht="45.75" customHeight="1" x14ac:dyDescent="0.3">
      <c r="A1" s="117" t="s">
        <v>35</v>
      </c>
      <c r="B1" s="117"/>
      <c r="C1" s="117"/>
    </row>
    <row r="2" spans="1:72" ht="33.6" x14ac:dyDescent="0.3">
      <c r="A2" s="117" t="s">
        <v>91</v>
      </c>
      <c r="B2" s="117"/>
      <c r="C2" s="117"/>
    </row>
    <row r="3" spans="1:72" ht="30.75" customHeight="1" x14ac:dyDescent="0.3"/>
    <row r="4" spans="1:72" ht="25.8" x14ac:dyDescent="0.5">
      <c r="A4" s="7" t="s">
        <v>26</v>
      </c>
    </row>
    <row r="5" spans="1:72" s="5" customFormat="1" ht="31.5" customHeight="1" x14ac:dyDescent="0.3">
      <c r="A5" s="8" t="s">
        <v>25</v>
      </c>
      <c r="B5" s="115" t="s">
        <v>48</v>
      </c>
      <c r="C5" s="115"/>
      <c r="D5" s="114" t="s">
        <v>95</v>
      </c>
      <c r="E5" s="115"/>
      <c r="F5" s="114" t="s">
        <v>94</v>
      </c>
      <c r="G5" s="115"/>
      <c r="H5" s="114" t="s">
        <v>84</v>
      </c>
      <c r="I5" s="115"/>
      <c r="J5" s="114" t="s">
        <v>76</v>
      </c>
      <c r="K5" s="115"/>
      <c r="L5" s="114" t="s">
        <v>74</v>
      </c>
      <c r="M5" s="115"/>
      <c r="N5" s="114" t="s">
        <v>73</v>
      </c>
      <c r="O5" s="115"/>
      <c r="P5" s="114" t="s">
        <v>71</v>
      </c>
      <c r="Q5" s="115"/>
      <c r="R5" s="114" t="s">
        <v>70</v>
      </c>
      <c r="S5" s="115"/>
      <c r="T5" s="114" t="s">
        <v>68</v>
      </c>
      <c r="U5" s="115"/>
      <c r="V5" s="114" t="s">
        <v>67</v>
      </c>
      <c r="W5" s="115"/>
      <c r="X5" s="114" t="s">
        <v>65</v>
      </c>
      <c r="Y5" s="115"/>
      <c r="Z5" s="114" t="s">
        <v>64</v>
      </c>
      <c r="AA5" s="115"/>
      <c r="AB5" s="114" t="s">
        <v>62</v>
      </c>
      <c r="AC5" s="115"/>
      <c r="AD5" s="114" t="s">
        <v>61</v>
      </c>
      <c r="AE5" s="115"/>
      <c r="AF5" s="114" t="s">
        <v>59</v>
      </c>
      <c r="AG5" s="115"/>
      <c r="AH5" s="114" t="s">
        <v>58</v>
      </c>
      <c r="AI5" s="115"/>
      <c r="AJ5" s="114" t="s">
        <v>57</v>
      </c>
      <c r="AK5" s="115"/>
      <c r="AL5" s="114" t="s">
        <v>55</v>
      </c>
      <c r="AM5" s="115"/>
      <c r="AN5" s="114" t="s">
        <v>53</v>
      </c>
      <c r="AO5" s="115"/>
      <c r="AP5" s="114" t="s">
        <v>52</v>
      </c>
      <c r="AQ5" s="115"/>
      <c r="AR5" s="114" t="s">
        <v>51</v>
      </c>
      <c r="AS5" s="115"/>
      <c r="AT5" s="114" t="s">
        <v>47</v>
      </c>
      <c r="AU5" s="115"/>
      <c r="AV5" s="118"/>
      <c r="AW5" s="119"/>
      <c r="AX5" s="118"/>
      <c r="AY5" s="119"/>
      <c r="AZ5" s="118"/>
      <c r="BA5" s="119"/>
      <c r="BB5" s="118"/>
      <c r="BC5" s="119"/>
      <c r="BD5" s="118"/>
      <c r="BE5" s="119"/>
      <c r="BF5" s="118"/>
      <c r="BG5" s="119"/>
      <c r="BH5" s="118"/>
      <c r="BI5" s="119"/>
      <c r="BJ5" s="118"/>
      <c r="BK5" s="119"/>
      <c r="BL5" s="118"/>
      <c r="BM5" s="119"/>
      <c r="BN5" s="118"/>
      <c r="BO5" s="119"/>
      <c r="BP5" s="118"/>
      <c r="BQ5" s="119"/>
      <c r="BR5" s="118"/>
      <c r="BS5" s="118"/>
    </row>
    <row r="6" spans="1:72" s="5" customFormat="1" ht="32.25" customHeight="1" x14ac:dyDescent="0.3">
      <c r="B6" s="85" t="s">
        <v>20</v>
      </c>
      <c r="C6" s="77" t="s">
        <v>21</v>
      </c>
      <c r="D6" s="85" t="s">
        <v>20</v>
      </c>
      <c r="E6" s="77" t="s">
        <v>21</v>
      </c>
      <c r="F6" s="85" t="s">
        <v>20</v>
      </c>
      <c r="G6" s="77" t="s">
        <v>21</v>
      </c>
      <c r="H6" s="85" t="s">
        <v>20</v>
      </c>
      <c r="I6" s="77" t="s">
        <v>21</v>
      </c>
      <c r="J6" s="85" t="s">
        <v>20</v>
      </c>
      <c r="K6" s="77" t="s">
        <v>21</v>
      </c>
      <c r="L6" s="85" t="s">
        <v>20</v>
      </c>
      <c r="M6" s="77" t="s">
        <v>21</v>
      </c>
      <c r="N6" s="85" t="s">
        <v>20</v>
      </c>
      <c r="O6" s="77" t="s">
        <v>21</v>
      </c>
      <c r="P6" s="85" t="s">
        <v>20</v>
      </c>
      <c r="Q6" s="77" t="s">
        <v>21</v>
      </c>
      <c r="R6" s="85" t="s">
        <v>20</v>
      </c>
      <c r="S6" s="77" t="s">
        <v>21</v>
      </c>
      <c r="T6" s="85" t="s">
        <v>20</v>
      </c>
      <c r="U6" s="77" t="s">
        <v>21</v>
      </c>
      <c r="V6" s="85" t="s">
        <v>20</v>
      </c>
      <c r="W6" s="77" t="s">
        <v>21</v>
      </c>
      <c r="X6" s="85" t="s">
        <v>20</v>
      </c>
      <c r="Y6" s="77" t="s">
        <v>21</v>
      </c>
      <c r="Z6" s="85" t="s">
        <v>20</v>
      </c>
      <c r="AA6" s="77" t="s">
        <v>21</v>
      </c>
      <c r="AB6" s="85" t="s">
        <v>20</v>
      </c>
      <c r="AC6" s="77" t="s">
        <v>21</v>
      </c>
      <c r="AD6" s="85" t="s">
        <v>20</v>
      </c>
      <c r="AE6" s="77" t="s">
        <v>21</v>
      </c>
      <c r="AF6" s="85" t="s">
        <v>20</v>
      </c>
      <c r="AG6" s="77" t="s">
        <v>21</v>
      </c>
      <c r="AH6" s="85" t="s">
        <v>20</v>
      </c>
      <c r="AI6" s="77" t="s">
        <v>21</v>
      </c>
      <c r="AJ6" s="85" t="s">
        <v>20</v>
      </c>
      <c r="AK6" s="77" t="s">
        <v>21</v>
      </c>
      <c r="AL6" s="85" t="s">
        <v>20</v>
      </c>
      <c r="AM6" s="77" t="s">
        <v>21</v>
      </c>
      <c r="AN6" s="85" t="s">
        <v>20</v>
      </c>
      <c r="AO6" s="77" t="s">
        <v>21</v>
      </c>
      <c r="AP6" s="85" t="s">
        <v>20</v>
      </c>
      <c r="AQ6" s="77" t="s">
        <v>21</v>
      </c>
      <c r="AR6" s="85" t="s">
        <v>20</v>
      </c>
      <c r="AS6" s="77" t="s">
        <v>21</v>
      </c>
      <c r="AT6" s="85" t="s">
        <v>20</v>
      </c>
      <c r="AU6" s="77" t="s">
        <v>21</v>
      </c>
      <c r="AV6" s="4"/>
      <c r="AW6" s="20"/>
      <c r="AX6" s="4"/>
      <c r="AY6" s="20"/>
      <c r="AZ6" s="4"/>
      <c r="BA6" s="20"/>
      <c r="BB6" s="4"/>
      <c r="BC6" s="20"/>
      <c r="BD6" s="4"/>
      <c r="BE6" s="20"/>
      <c r="BF6" s="4"/>
      <c r="BG6" s="20"/>
      <c r="BH6" s="4"/>
      <c r="BI6" s="20"/>
      <c r="BJ6" s="4"/>
      <c r="BK6" s="20"/>
      <c r="BL6" s="4"/>
      <c r="BM6" s="20"/>
      <c r="BN6" s="4"/>
      <c r="BO6" s="20"/>
      <c r="BP6" s="4"/>
      <c r="BQ6" s="20"/>
      <c r="BR6" s="4"/>
      <c r="BS6" s="20"/>
    </row>
    <row r="7" spans="1:72" ht="21" x14ac:dyDescent="0.3">
      <c r="A7" s="6" t="s">
        <v>17</v>
      </c>
      <c r="B7" s="86">
        <f>AT7+AR7+AP7+AN7+AL7+AJ7+AH7+AF7+AD7+AB7+Z7+X7+V7+T7+R7+P7+N7+L7+J7+H7+F7+D7</f>
        <v>5</v>
      </c>
      <c r="C7" s="78">
        <f>AU7+AS7+AQ7+AO7+AM7+AK7+AI7+AG7+AE7+AC7+AA7+Y7+W7+U7+S7+Q7+O7+M7+K7+I7+G7+E7</f>
        <v>2083787670</v>
      </c>
      <c r="D7" s="17">
        <v>0</v>
      </c>
      <c r="E7" s="78">
        <v>0</v>
      </c>
      <c r="F7" s="17">
        <v>0</v>
      </c>
      <c r="G7" s="78">
        <v>0</v>
      </c>
      <c r="H7" s="17">
        <v>0</v>
      </c>
      <c r="I7" s="78">
        <v>0</v>
      </c>
      <c r="J7" s="17">
        <v>0</v>
      </c>
      <c r="K7" s="78">
        <v>0</v>
      </c>
      <c r="L7" s="17">
        <v>2</v>
      </c>
      <c r="M7" s="78">
        <v>1088714170</v>
      </c>
      <c r="N7" s="17">
        <v>1</v>
      </c>
      <c r="O7" s="78">
        <v>159490100</v>
      </c>
      <c r="P7" s="17">
        <v>0</v>
      </c>
      <c r="Q7" s="78">
        <v>0</v>
      </c>
      <c r="R7" s="17">
        <v>0</v>
      </c>
      <c r="S7" s="78">
        <v>0</v>
      </c>
      <c r="T7" s="17">
        <v>0</v>
      </c>
      <c r="U7" s="78">
        <v>0</v>
      </c>
      <c r="V7" s="17">
        <v>0</v>
      </c>
      <c r="W7" s="78">
        <v>0</v>
      </c>
      <c r="X7" s="17">
        <v>1</v>
      </c>
      <c r="Y7" s="78">
        <v>685633400</v>
      </c>
      <c r="Z7" s="17">
        <v>0</v>
      </c>
      <c r="AA7" s="78">
        <v>0</v>
      </c>
      <c r="AB7" s="17">
        <v>0</v>
      </c>
      <c r="AC7" s="78">
        <v>0</v>
      </c>
      <c r="AD7" s="17">
        <v>0</v>
      </c>
      <c r="AE7" s="78">
        <v>0</v>
      </c>
      <c r="AF7" s="17">
        <v>0</v>
      </c>
      <c r="AG7" s="78">
        <v>0</v>
      </c>
      <c r="AH7" s="17">
        <v>1</v>
      </c>
      <c r="AI7" s="78">
        <v>149950000</v>
      </c>
      <c r="AJ7" s="17">
        <v>0</v>
      </c>
      <c r="AK7" s="78">
        <v>0</v>
      </c>
      <c r="AL7" s="17">
        <v>0</v>
      </c>
      <c r="AM7" s="78">
        <v>0</v>
      </c>
      <c r="AN7" s="17">
        <v>0</v>
      </c>
      <c r="AO7" s="78">
        <v>0</v>
      </c>
      <c r="AP7" s="17">
        <v>0</v>
      </c>
      <c r="AQ7" s="78">
        <v>0</v>
      </c>
      <c r="AR7" s="17">
        <v>0</v>
      </c>
      <c r="AS7" s="78">
        <v>0</v>
      </c>
      <c r="AT7" s="17">
        <v>0</v>
      </c>
      <c r="AU7" s="78">
        <v>0</v>
      </c>
      <c r="AV7" s="21"/>
      <c r="AW7" s="22"/>
      <c r="AX7" s="21"/>
      <c r="AY7" s="22"/>
      <c r="AZ7" s="21"/>
      <c r="BA7" s="22"/>
      <c r="BB7" s="21"/>
      <c r="BC7" s="22"/>
      <c r="BD7" s="23"/>
      <c r="BE7" s="22"/>
      <c r="BF7" s="21"/>
      <c r="BG7" s="24"/>
      <c r="BH7" s="25"/>
      <c r="BI7" s="22"/>
      <c r="BJ7" s="25"/>
      <c r="BK7" s="24"/>
      <c r="BL7" s="26"/>
      <c r="BM7" s="22"/>
      <c r="BN7" s="27"/>
      <c r="BO7" s="28"/>
      <c r="BP7" s="27"/>
      <c r="BQ7" s="28"/>
      <c r="BR7" s="27"/>
      <c r="BS7" s="28"/>
    </row>
    <row r="8" spans="1:72" ht="21" x14ac:dyDescent="0.3">
      <c r="A8" s="6" t="s">
        <v>23</v>
      </c>
      <c r="B8" s="86">
        <f t="shared" ref="B8:B11" si="0">AT8+AR8+AP8+AN8+AL8+AJ8+AH8+AF8+AD8+AB8+Z8+X8+V8+T8+R8+P8+N8+L8+J8+H8+F8+D8</f>
        <v>5</v>
      </c>
      <c r="C8" s="78">
        <f t="shared" ref="C8:C11" si="1">AU8+AS8+AQ8+AO8+AM8+AK8+AI8+AG8+AE8+AC8+AA8+Y8+W8+U8+S8+Q8+O8+M8+K8+I8+G8+E8</f>
        <v>1017696024</v>
      </c>
      <c r="D8" s="17">
        <v>0</v>
      </c>
      <c r="E8" s="78">
        <v>0</v>
      </c>
      <c r="F8" s="17">
        <v>1</v>
      </c>
      <c r="G8" s="78">
        <v>267356500</v>
      </c>
      <c r="H8" s="17">
        <v>1</v>
      </c>
      <c r="I8" s="78">
        <v>112589524</v>
      </c>
      <c r="J8" s="17">
        <v>0</v>
      </c>
      <c r="K8" s="78">
        <v>0</v>
      </c>
      <c r="L8" s="17">
        <v>0</v>
      </c>
      <c r="M8" s="78">
        <v>0</v>
      </c>
      <c r="N8" s="17">
        <v>0</v>
      </c>
      <c r="O8" s="78">
        <v>0</v>
      </c>
      <c r="P8" s="17">
        <v>0</v>
      </c>
      <c r="Q8" s="78">
        <v>0</v>
      </c>
      <c r="R8" s="17">
        <v>0</v>
      </c>
      <c r="S8" s="78">
        <v>0</v>
      </c>
      <c r="T8" s="17">
        <v>0</v>
      </c>
      <c r="U8" s="78">
        <v>0</v>
      </c>
      <c r="V8" s="17">
        <v>1</v>
      </c>
      <c r="W8" s="78">
        <v>250000000</v>
      </c>
      <c r="X8" s="17">
        <v>1</v>
      </c>
      <c r="Y8" s="78">
        <v>120000000</v>
      </c>
      <c r="Z8" s="17">
        <v>1</v>
      </c>
      <c r="AA8" s="78">
        <v>267750000</v>
      </c>
      <c r="AB8" s="17">
        <v>0</v>
      </c>
      <c r="AC8" s="78">
        <v>0</v>
      </c>
      <c r="AD8" s="17">
        <v>0</v>
      </c>
      <c r="AE8" s="78">
        <v>0</v>
      </c>
      <c r="AF8" s="17">
        <v>0</v>
      </c>
      <c r="AG8" s="75">
        <v>0</v>
      </c>
      <c r="AH8" s="17">
        <v>0</v>
      </c>
      <c r="AI8" s="78">
        <v>0</v>
      </c>
      <c r="AJ8" s="17">
        <v>0</v>
      </c>
      <c r="AK8" s="78">
        <v>0</v>
      </c>
      <c r="AL8" s="17">
        <v>0</v>
      </c>
      <c r="AM8" s="78">
        <v>0</v>
      </c>
      <c r="AN8" s="17">
        <v>0</v>
      </c>
      <c r="AO8" s="78">
        <v>0</v>
      </c>
      <c r="AP8" s="17">
        <v>0</v>
      </c>
      <c r="AQ8" s="78">
        <v>0</v>
      </c>
      <c r="AR8" s="17">
        <v>0</v>
      </c>
      <c r="AS8" s="78">
        <v>0</v>
      </c>
      <c r="AT8" s="17">
        <v>0</v>
      </c>
      <c r="AU8" s="78">
        <v>0</v>
      </c>
      <c r="AV8" s="21"/>
      <c r="AW8" s="22"/>
      <c r="AX8" s="21"/>
      <c r="AY8" s="22"/>
      <c r="AZ8" s="21"/>
      <c r="BA8" s="22"/>
      <c r="BB8" s="21"/>
      <c r="BC8" s="22"/>
      <c r="BD8" s="23"/>
      <c r="BE8" s="22"/>
      <c r="BF8" s="21"/>
      <c r="BG8" s="24"/>
      <c r="BH8" s="25"/>
      <c r="BI8" s="22"/>
      <c r="BJ8" s="25"/>
      <c r="BK8" s="24"/>
      <c r="BL8" s="26"/>
      <c r="BM8" s="22"/>
      <c r="BN8" s="27"/>
      <c r="BO8" s="28"/>
      <c r="BP8" s="27"/>
      <c r="BQ8" s="28"/>
      <c r="BR8" s="27"/>
      <c r="BS8" s="28"/>
    </row>
    <row r="9" spans="1:72" ht="21" x14ac:dyDescent="0.3">
      <c r="A9" s="6" t="s">
        <v>22</v>
      </c>
      <c r="B9" s="86">
        <f t="shared" si="0"/>
        <v>4</v>
      </c>
      <c r="C9" s="78">
        <f t="shared" si="1"/>
        <v>645958228</v>
      </c>
      <c r="D9" s="17">
        <v>2</v>
      </c>
      <c r="E9" s="78">
        <v>244091444</v>
      </c>
      <c r="F9" s="17">
        <v>1</v>
      </c>
      <c r="G9" s="78">
        <v>301637516</v>
      </c>
      <c r="H9" s="17">
        <v>0</v>
      </c>
      <c r="I9" s="78">
        <v>0</v>
      </c>
      <c r="J9" s="17">
        <v>0</v>
      </c>
      <c r="K9" s="78">
        <v>0</v>
      </c>
      <c r="L9" s="17">
        <v>0</v>
      </c>
      <c r="M9" s="78">
        <v>0</v>
      </c>
      <c r="N9" s="17">
        <v>0</v>
      </c>
      <c r="O9" s="78">
        <v>0</v>
      </c>
      <c r="P9" s="17">
        <v>0</v>
      </c>
      <c r="Q9" s="78">
        <v>0</v>
      </c>
      <c r="R9" s="17">
        <v>0</v>
      </c>
      <c r="S9" s="78">
        <v>0</v>
      </c>
      <c r="T9" s="17">
        <v>0</v>
      </c>
      <c r="U9" s="78">
        <v>0</v>
      </c>
      <c r="V9" s="17">
        <v>0</v>
      </c>
      <c r="W9" s="78">
        <v>0</v>
      </c>
      <c r="X9" s="17">
        <v>0</v>
      </c>
      <c r="Y9" s="78">
        <v>0</v>
      </c>
      <c r="Z9" s="17">
        <v>0</v>
      </c>
      <c r="AA9" s="78">
        <v>0</v>
      </c>
      <c r="AB9" s="17">
        <v>0</v>
      </c>
      <c r="AC9" s="78">
        <v>0</v>
      </c>
      <c r="AD9" s="17">
        <v>0</v>
      </c>
      <c r="AE9" s="78">
        <v>0</v>
      </c>
      <c r="AF9" s="17">
        <v>1</v>
      </c>
      <c r="AG9" s="78">
        <v>100229268</v>
      </c>
      <c r="AH9" s="17">
        <v>0</v>
      </c>
      <c r="AI9" s="78">
        <v>0</v>
      </c>
      <c r="AJ9" s="17">
        <v>0</v>
      </c>
      <c r="AK9" s="78">
        <v>0</v>
      </c>
      <c r="AL9" s="17">
        <v>0</v>
      </c>
      <c r="AM9" s="78">
        <v>0</v>
      </c>
      <c r="AN9" s="17">
        <v>0</v>
      </c>
      <c r="AO9" s="78">
        <v>0</v>
      </c>
      <c r="AP9" s="17">
        <v>0</v>
      </c>
      <c r="AQ9" s="78">
        <v>0</v>
      </c>
      <c r="AR9" s="17">
        <v>0</v>
      </c>
      <c r="AS9" s="78">
        <v>0</v>
      </c>
      <c r="AT9" s="17">
        <v>0</v>
      </c>
      <c r="AU9" s="78">
        <v>0</v>
      </c>
      <c r="AV9" s="21"/>
      <c r="AW9" s="22"/>
      <c r="AX9" s="21"/>
      <c r="AY9" s="22"/>
      <c r="AZ9" s="21"/>
      <c r="BA9" s="22"/>
      <c r="BB9" s="21"/>
      <c r="BC9" s="22"/>
      <c r="BD9" s="23"/>
      <c r="BE9" s="22"/>
      <c r="BF9" s="21"/>
      <c r="BG9" s="24"/>
      <c r="BH9" s="25"/>
      <c r="BI9" s="22"/>
      <c r="BJ9" s="25"/>
      <c r="BK9" s="24"/>
      <c r="BL9" s="26"/>
      <c r="BM9" s="22"/>
      <c r="BN9" s="27"/>
      <c r="BO9" s="28"/>
      <c r="BP9" s="27"/>
      <c r="BQ9" s="28"/>
      <c r="BR9" s="27"/>
      <c r="BS9" s="28"/>
    </row>
    <row r="10" spans="1:72" ht="21" x14ac:dyDescent="0.3">
      <c r="A10" s="6" t="s">
        <v>18</v>
      </c>
      <c r="B10" s="86">
        <f t="shared" si="0"/>
        <v>28</v>
      </c>
      <c r="C10" s="78">
        <f t="shared" si="1"/>
        <v>30387633209</v>
      </c>
      <c r="D10" s="17">
        <v>2</v>
      </c>
      <c r="E10" s="78">
        <v>423006326</v>
      </c>
      <c r="F10" s="17">
        <v>1</v>
      </c>
      <c r="G10" s="78">
        <v>599988981</v>
      </c>
      <c r="H10" s="17">
        <v>3</v>
      </c>
      <c r="I10" s="78">
        <v>5817935231</v>
      </c>
      <c r="J10" s="17">
        <v>3</v>
      </c>
      <c r="K10" s="78">
        <v>2951232343</v>
      </c>
      <c r="L10" s="17">
        <v>0</v>
      </c>
      <c r="M10" s="78">
        <v>0</v>
      </c>
      <c r="N10" s="17">
        <v>0</v>
      </c>
      <c r="O10" s="78">
        <v>0</v>
      </c>
      <c r="P10" s="17">
        <v>0</v>
      </c>
      <c r="Q10" s="78">
        <v>0</v>
      </c>
      <c r="R10" s="17">
        <v>5</v>
      </c>
      <c r="S10" s="78">
        <v>2782385127</v>
      </c>
      <c r="T10" s="17">
        <v>1</v>
      </c>
      <c r="U10" s="78">
        <v>936085435</v>
      </c>
      <c r="V10" s="17">
        <v>2</v>
      </c>
      <c r="W10" s="78">
        <v>522531474</v>
      </c>
      <c r="X10" s="17">
        <v>0</v>
      </c>
      <c r="Y10" s="78">
        <v>0</v>
      </c>
      <c r="Z10" s="17">
        <v>2</v>
      </c>
      <c r="AA10" s="78">
        <v>501068365</v>
      </c>
      <c r="AB10" s="17">
        <v>1</v>
      </c>
      <c r="AC10" s="78">
        <v>100223838</v>
      </c>
      <c r="AD10" s="17">
        <v>0</v>
      </c>
      <c r="AE10" s="78">
        <v>0</v>
      </c>
      <c r="AF10" s="17">
        <v>2</v>
      </c>
      <c r="AG10" s="78">
        <v>395750316</v>
      </c>
      <c r="AH10" s="17">
        <v>1</v>
      </c>
      <c r="AI10" s="78">
        <v>160000000</v>
      </c>
      <c r="AJ10" s="17">
        <v>1</v>
      </c>
      <c r="AK10" s="78">
        <v>195523040</v>
      </c>
      <c r="AL10" s="17">
        <v>2</v>
      </c>
      <c r="AM10" s="78">
        <v>14282982479</v>
      </c>
      <c r="AN10" s="17">
        <v>1</v>
      </c>
      <c r="AO10" s="78">
        <v>599927751</v>
      </c>
      <c r="AP10" s="17">
        <v>1</v>
      </c>
      <c r="AQ10" s="78">
        <v>118992503</v>
      </c>
      <c r="AR10" s="17">
        <v>0</v>
      </c>
      <c r="AS10" s="78">
        <v>0</v>
      </c>
      <c r="AT10" s="17">
        <v>0</v>
      </c>
      <c r="AU10" s="78">
        <v>0</v>
      </c>
      <c r="AV10" s="21"/>
      <c r="AW10" s="22"/>
      <c r="AX10" s="21"/>
      <c r="AY10" s="22"/>
      <c r="AZ10" s="21"/>
      <c r="BA10" s="22"/>
      <c r="BB10" s="21"/>
      <c r="BC10" s="22"/>
      <c r="BD10" s="23"/>
      <c r="BE10" s="22"/>
      <c r="BF10" s="21"/>
      <c r="BG10" s="24"/>
      <c r="BH10" s="25"/>
      <c r="BI10" s="22"/>
      <c r="BJ10" s="25"/>
      <c r="BK10" s="24"/>
      <c r="BL10" s="26"/>
      <c r="BM10" s="22"/>
      <c r="BN10" s="27"/>
      <c r="BO10" s="28"/>
      <c r="BP10" s="27"/>
      <c r="BQ10" s="28"/>
      <c r="BR10" s="27"/>
      <c r="BS10" s="28"/>
    </row>
    <row r="11" spans="1:72" ht="21" x14ac:dyDescent="0.3">
      <c r="A11" s="6" t="s">
        <v>19</v>
      </c>
      <c r="B11" s="86">
        <f t="shared" si="0"/>
        <v>12</v>
      </c>
      <c r="C11" s="78">
        <f t="shared" si="1"/>
        <v>8276035304</v>
      </c>
      <c r="D11" s="17">
        <v>0</v>
      </c>
      <c r="E11" s="78">
        <v>0</v>
      </c>
      <c r="F11" s="17">
        <v>3</v>
      </c>
      <c r="G11" s="78">
        <v>3686477779</v>
      </c>
      <c r="H11" s="17">
        <v>1</v>
      </c>
      <c r="I11" s="78">
        <v>131749375</v>
      </c>
      <c r="J11" s="17">
        <v>3</v>
      </c>
      <c r="K11" s="78">
        <v>3671077747</v>
      </c>
      <c r="L11" s="17">
        <v>0</v>
      </c>
      <c r="M11" s="78">
        <v>0</v>
      </c>
      <c r="N11" s="17">
        <v>0</v>
      </c>
      <c r="O11" s="78">
        <v>0</v>
      </c>
      <c r="P11" s="17">
        <v>0</v>
      </c>
      <c r="Q11" s="78">
        <v>0</v>
      </c>
      <c r="R11" s="17">
        <v>0</v>
      </c>
      <c r="S11" s="78">
        <v>0</v>
      </c>
      <c r="T11" s="17">
        <v>1</v>
      </c>
      <c r="U11" s="78">
        <v>239509859</v>
      </c>
      <c r="V11" s="17">
        <v>1</v>
      </c>
      <c r="W11" s="78">
        <v>147986701</v>
      </c>
      <c r="X11" s="17">
        <v>0</v>
      </c>
      <c r="Y11" s="78">
        <v>0</v>
      </c>
      <c r="Z11" s="17">
        <v>0</v>
      </c>
      <c r="AA11" s="78">
        <v>0</v>
      </c>
      <c r="AB11" s="17">
        <v>0</v>
      </c>
      <c r="AC11" s="78">
        <v>0</v>
      </c>
      <c r="AD11" s="17">
        <v>1</v>
      </c>
      <c r="AE11" s="78">
        <v>117319928</v>
      </c>
      <c r="AF11" s="17">
        <v>1</v>
      </c>
      <c r="AG11" s="78">
        <v>162913915</v>
      </c>
      <c r="AH11" s="17">
        <v>0</v>
      </c>
      <c r="AI11" s="78">
        <v>0</v>
      </c>
      <c r="AJ11" s="17">
        <v>0</v>
      </c>
      <c r="AK11" s="78">
        <v>0</v>
      </c>
      <c r="AL11" s="17">
        <v>0</v>
      </c>
      <c r="AM11" s="78">
        <v>0</v>
      </c>
      <c r="AN11" s="17">
        <v>1</v>
      </c>
      <c r="AO11" s="78">
        <v>119000000</v>
      </c>
      <c r="AP11" s="17">
        <v>0</v>
      </c>
      <c r="AQ11" s="78">
        <v>0</v>
      </c>
      <c r="AR11" s="17">
        <v>0</v>
      </c>
      <c r="AS11" s="78">
        <v>0</v>
      </c>
      <c r="AT11" s="17">
        <v>0</v>
      </c>
      <c r="AU11" s="78">
        <v>0</v>
      </c>
      <c r="AV11" s="21"/>
      <c r="AW11" s="22"/>
      <c r="AX11" s="21"/>
      <c r="AY11" s="22"/>
      <c r="AZ11" s="21"/>
      <c r="BA11" s="22"/>
      <c r="BB11" s="21"/>
      <c r="BC11" s="22"/>
      <c r="BD11" s="23"/>
      <c r="BE11" s="22"/>
      <c r="BF11" s="21"/>
      <c r="BG11" s="24"/>
      <c r="BH11" s="25"/>
      <c r="BI11" s="22"/>
      <c r="BJ11" s="25"/>
      <c r="BK11" s="24"/>
      <c r="BL11" s="26"/>
      <c r="BM11" s="22"/>
      <c r="BN11" s="27"/>
      <c r="BO11" s="28"/>
      <c r="BP11" s="27"/>
      <c r="BQ11" s="28"/>
      <c r="BR11" s="27"/>
      <c r="BS11" s="28"/>
    </row>
    <row r="12" spans="1:72" ht="21" x14ac:dyDescent="0.3">
      <c r="A12" s="9" t="s">
        <v>31</v>
      </c>
      <c r="B12" s="87">
        <f t="shared" ref="B12:O12" si="2">SUM(B7:B11)</f>
        <v>54</v>
      </c>
      <c r="C12" s="79">
        <f t="shared" si="2"/>
        <v>42411110435</v>
      </c>
      <c r="D12" s="18">
        <f>SUM(D7:D11)</f>
        <v>4</v>
      </c>
      <c r="E12" s="79">
        <f>SUM(E7:E11)</f>
        <v>667097770</v>
      </c>
      <c r="F12" s="18">
        <f t="shared" ref="F12:K12" si="3">SUM(F7:F11)</f>
        <v>6</v>
      </c>
      <c r="G12" s="79">
        <f t="shared" si="3"/>
        <v>4855460776</v>
      </c>
      <c r="H12" s="18">
        <f t="shared" si="3"/>
        <v>5</v>
      </c>
      <c r="I12" s="79">
        <f t="shared" si="3"/>
        <v>6062274130</v>
      </c>
      <c r="J12" s="18">
        <f t="shared" si="3"/>
        <v>6</v>
      </c>
      <c r="K12" s="79">
        <f t="shared" si="3"/>
        <v>6622310090</v>
      </c>
      <c r="L12" s="18">
        <f t="shared" si="2"/>
        <v>2</v>
      </c>
      <c r="M12" s="79">
        <f t="shared" si="2"/>
        <v>1088714170</v>
      </c>
      <c r="N12" s="18">
        <f t="shared" si="2"/>
        <v>1</v>
      </c>
      <c r="O12" s="79">
        <f t="shared" si="2"/>
        <v>159490100</v>
      </c>
      <c r="P12" s="18">
        <v>0</v>
      </c>
      <c r="Q12" s="79">
        <v>0</v>
      </c>
      <c r="R12" s="18">
        <f>SUM(R7:R11)</f>
        <v>5</v>
      </c>
      <c r="S12" s="79">
        <f>SUM(S7:S11)</f>
        <v>2782385127</v>
      </c>
      <c r="T12" s="18">
        <f>SUM(T7:T11)</f>
        <v>2</v>
      </c>
      <c r="U12" s="79">
        <f>SUM(U7:U11)</f>
        <v>1175595294</v>
      </c>
      <c r="V12" s="18">
        <f t="shared" ref="V12:AA12" si="4">SUM(V7:V11)</f>
        <v>4</v>
      </c>
      <c r="W12" s="79">
        <f t="shared" si="4"/>
        <v>920518175</v>
      </c>
      <c r="X12" s="18">
        <f t="shared" si="4"/>
        <v>2</v>
      </c>
      <c r="Y12" s="79">
        <f t="shared" si="4"/>
        <v>805633400</v>
      </c>
      <c r="Z12" s="18">
        <f t="shared" si="4"/>
        <v>3</v>
      </c>
      <c r="AA12" s="79">
        <f t="shared" si="4"/>
        <v>768818365</v>
      </c>
      <c r="AB12" s="18">
        <f t="shared" ref="AB12:AG12" si="5">SUM(AB7:AB11)</f>
        <v>1</v>
      </c>
      <c r="AC12" s="79">
        <f t="shared" si="5"/>
        <v>100223838</v>
      </c>
      <c r="AD12" s="18">
        <f t="shared" si="5"/>
        <v>1</v>
      </c>
      <c r="AE12" s="79">
        <f t="shared" si="5"/>
        <v>117319928</v>
      </c>
      <c r="AF12" s="18">
        <f t="shared" si="5"/>
        <v>4</v>
      </c>
      <c r="AG12" s="79">
        <f t="shared" si="5"/>
        <v>658893499</v>
      </c>
      <c r="AH12" s="18">
        <f t="shared" ref="AH12:AM12" si="6">SUM(AH7:AH11)</f>
        <v>2</v>
      </c>
      <c r="AI12" s="79">
        <f t="shared" si="6"/>
        <v>309950000</v>
      </c>
      <c r="AJ12" s="18">
        <f t="shared" si="6"/>
        <v>1</v>
      </c>
      <c r="AK12" s="79">
        <f t="shared" si="6"/>
        <v>195523040</v>
      </c>
      <c r="AL12" s="18">
        <f t="shared" si="6"/>
        <v>2</v>
      </c>
      <c r="AM12" s="79">
        <f t="shared" si="6"/>
        <v>14282982479</v>
      </c>
      <c r="AN12" s="18">
        <f t="shared" ref="AN12:AS12" si="7">SUM(AN7:AN11)</f>
        <v>2</v>
      </c>
      <c r="AO12" s="79">
        <f t="shared" si="7"/>
        <v>718927751</v>
      </c>
      <c r="AP12" s="18">
        <f t="shared" si="7"/>
        <v>1</v>
      </c>
      <c r="AQ12" s="79">
        <f t="shared" si="7"/>
        <v>118992503</v>
      </c>
      <c r="AR12" s="18">
        <f t="shared" si="7"/>
        <v>0</v>
      </c>
      <c r="AS12" s="79">
        <f t="shared" si="7"/>
        <v>0</v>
      </c>
      <c r="AT12" s="18">
        <v>0</v>
      </c>
      <c r="AU12" s="79">
        <v>0</v>
      </c>
      <c r="AV12" s="29"/>
      <c r="AW12" s="30"/>
      <c r="AX12" s="29"/>
      <c r="AY12" s="30"/>
      <c r="AZ12" s="29"/>
      <c r="BA12" s="30"/>
      <c r="BB12" s="29"/>
      <c r="BC12" s="30"/>
      <c r="BD12" s="31"/>
      <c r="BE12" s="30"/>
      <c r="BF12" s="29"/>
      <c r="BG12" s="32"/>
      <c r="BH12" s="33"/>
      <c r="BI12" s="30"/>
      <c r="BJ12" s="33"/>
      <c r="BK12" s="32"/>
      <c r="BL12" s="34"/>
      <c r="BM12" s="30"/>
      <c r="BN12" s="35"/>
      <c r="BO12" s="36"/>
      <c r="BP12" s="35"/>
      <c r="BQ12" s="36"/>
      <c r="BR12" s="35"/>
      <c r="BS12" s="36"/>
    </row>
    <row r="13" spans="1:72" x14ac:dyDescent="0.3">
      <c r="D13"/>
      <c r="E13"/>
      <c r="F13"/>
      <c r="G13"/>
      <c r="H13"/>
      <c r="I13"/>
      <c r="J13"/>
      <c r="K13"/>
      <c r="L13"/>
      <c r="M13"/>
      <c r="N13"/>
      <c r="O13"/>
      <c r="P13"/>
      <c r="Q13"/>
      <c r="R13"/>
      <c r="S13"/>
      <c r="T13"/>
      <c r="U13"/>
      <c r="V13"/>
      <c r="W13"/>
      <c r="X13"/>
      <c r="Y13"/>
      <c r="Z13"/>
      <c r="AA13"/>
      <c r="AB13"/>
      <c r="AC13"/>
      <c r="AD13"/>
      <c r="AE13"/>
      <c r="AF13"/>
      <c r="AG13"/>
      <c r="AH13"/>
      <c r="AI13"/>
      <c r="AJ13"/>
      <c r="AK13"/>
    </row>
    <row r="14" spans="1:72" x14ac:dyDescent="0.3">
      <c r="D14"/>
      <c r="E14"/>
      <c r="F14"/>
      <c r="G14"/>
      <c r="H14"/>
      <c r="I14"/>
      <c r="J14"/>
      <c r="K14"/>
      <c r="L14"/>
      <c r="M14"/>
      <c r="N14"/>
      <c r="O14"/>
      <c r="P14"/>
      <c r="Q14"/>
      <c r="R14"/>
      <c r="S14"/>
      <c r="T14"/>
      <c r="U14"/>
      <c r="V14"/>
      <c r="W14"/>
      <c r="X14"/>
      <c r="Y14"/>
      <c r="Z14"/>
      <c r="AA14"/>
      <c r="AB14"/>
      <c r="AC14"/>
      <c r="AD14"/>
      <c r="AE14"/>
      <c r="AF14"/>
      <c r="AG14"/>
      <c r="AH14"/>
      <c r="AI14"/>
      <c r="AJ14"/>
      <c r="AK14"/>
    </row>
    <row r="15" spans="1:72" ht="25.8" x14ac:dyDescent="0.5">
      <c r="A15" s="7" t="s">
        <v>28</v>
      </c>
      <c r="D15"/>
      <c r="E15"/>
      <c r="F15"/>
      <c r="G15"/>
      <c r="H15"/>
      <c r="I15"/>
      <c r="J15"/>
      <c r="K15"/>
      <c r="L15"/>
      <c r="M15"/>
      <c r="N15"/>
      <c r="O15"/>
      <c r="P15"/>
      <c r="Q15"/>
      <c r="R15"/>
      <c r="S15"/>
      <c r="T15"/>
      <c r="U15"/>
      <c r="V15"/>
      <c r="W15"/>
      <c r="X15"/>
      <c r="Y15"/>
      <c r="Z15"/>
      <c r="AA15"/>
      <c r="AB15"/>
      <c r="AC15"/>
      <c r="AD15"/>
      <c r="AE15"/>
      <c r="AF15"/>
      <c r="AG15"/>
      <c r="AH15"/>
      <c r="AI15"/>
      <c r="AJ15"/>
      <c r="AK15"/>
    </row>
    <row r="16" spans="1:72" s="5" customFormat="1" ht="31.5" customHeight="1" x14ac:dyDescent="0.3">
      <c r="A16" s="8" t="s">
        <v>29</v>
      </c>
      <c r="B16" s="115" t="s">
        <v>46</v>
      </c>
      <c r="C16" s="115"/>
      <c r="D16" s="114" t="s">
        <v>95</v>
      </c>
      <c r="E16" s="115"/>
      <c r="F16" s="114" t="s">
        <v>87</v>
      </c>
      <c r="G16" s="115"/>
      <c r="H16" s="114" t="s">
        <v>84</v>
      </c>
      <c r="I16" s="115"/>
      <c r="J16" s="114" t="s">
        <v>76</v>
      </c>
      <c r="K16" s="115"/>
      <c r="L16" s="114" t="s">
        <v>74</v>
      </c>
      <c r="M16" s="115"/>
      <c r="N16" s="114" t="s">
        <v>73</v>
      </c>
      <c r="O16" s="115"/>
      <c r="P16" s="114" t="s">
        <v>71</v>
      </c>
      <c r="Q16" s="115"/>
      <c r="R16" s="114" t="s">
        <v>70</v>
      </c>
      <c r="S16" s="115"/>
      <c r="T16" s="114" t="s">
        <v>68</v>
      </c>
      <c r="U16" s="115"/>
      <c r="V16" s="114" t="s">
        <v>67</v>
      </c>
      <c r="W16" s="115"/>
      <c r="X16" s="114" t="s">
        <v>65</v>
      </c>
      <c r="Y16" s="115"/>
      <c r="Z16" s="114" t="s">
        <v>64</v>
      </c>
      <c r="AA16" s="115"/>
      <c r="AB16" s="114" t="s">
        <v>62</v>
      </c>
      <c r="AC16" s="115"/>
      <c r="AD16" s="114" t="s">
        <v>61</v>
      </c>
      <c r="AE16" s="115"/>
      <c r="AF16" s="114" t="s">
        <v>59</v>
      </c>
      <c r="AG16" s="115"/>
      <c r="AH16" s="114" t="s">
        <v>58</v>
      </c>
      <c r="AI16" s="115"/>
      <c r="AJ16" s="114" t="s">
        <v>57</v>
      </c>
      <c r="AK16" s="115"/>
      <c r="AL16" s="114" t="s">
        <v>55</v>
      </c>
      <c r="AM16" s="115"/>
      <c r="AN16" s="114" t="s">
        <v>53</v>
      </c>
      <c r="AO16" s="115"/>
      <c r="AP16" s="114" t="s">
        <v>52</v>
      </c>
      <c r="AQ16" s="115"/>
      <c r="AR16" s="114" t="s">
        <v>51</v>
      </c>
      <c r="AS16" s="115"/>
      <c r="AT16" s="114" t="s">
        <v>47</v>
      </c>
      <c r="AU16" s="115"/>
      <c r="AV16" s="118"/>
      <c r="AW16" s="119"/>
      <c r="AX16" s="118"/>
      <c r="AY16" s="119"/>
      <c r="AZ16" s="118"/>
      <c r="BA16" s="119"/>
      <c r="BB16" s="118"/>
      <c r="BC16" s="119"/>
      <c r="BD16" s="118"/>
      <c r="BE16" s="119"/>
      <c r="BF16" s="118"/>
      <c r="BG16" s="119"/>
      <c r="BH16" s="118"/>
      <c r="BI16" s="119"/>
      <c r="BJ16" s="118"/>
      <c r="BK16" s="119"/>
      <c r="BL16" s="118"/>
      <c r="BM16" s="119"/>
      <c r="BN16" s="118"/>
      <c r="BO16" s="119"/>
      <c r="BP16" s="118"/>
      <c r="BQ16" s="119"/>
      <c r="BR16" s="118"/>
      <c r="BS16" s="118"/>
      <c r="BT16"/>
    </row>
    <row r="17" spans="1:72" s="5" customFormat="1" ht="32.25" customHeight="1" x14ac:dyDescent="0.3">
      <c r="B17" s="85" t="s">
        <v>20</v>
      </c>
      <c r="C17" s="77" t="s">
        <v>21</v>
      </c>
      <c r="D17" s="85" t="s">
        <v>20</v>
      </c>
      <c r="E17" s="77" t="s">
        <v>21</v>
      </c>
      <c r="F17" s="85" t="s">
        <v>20</v>
      </c>
      <c r="G17" s="77" t="s">
        <v>21</v>
      </c>
      <c r="H17" s="85" t="s">
        <v>20</v>
      </c>
      <c r="I17" s="77" t="s">
        <v>21</v>
      </c>
      <c r="J17" s="85" t="s">
        <v>20</v>
      </c>
      <c r="K17" s="77" t="s">
        <v>21</v>
      </c>
      <c r="L17" s="85" t="s">
        <v>20</v>
      </c>
      <c r="M17" s="77" t="s">
        <v>21</v>
      </c>
      <c r="N17" s="85" t="s">
        <v>20</v>
      </c>
      <c r="O17" s="77" t="s">
        <v>21</v>
      </c>
      <c r="P17" s="85" t="s">
        <v>20</v>
      </c>
      <c r="Q17" s="77" t="s">
        <v>21</v>
      </c>
      <c r="R17" s="85" t="s">
        <v>20</v>
      </c>
      <c r="S17" s="77" t="s">
        <v>21</v>
      </c>
      <c r="T17" s="85" t="s">
        <v>20</v>
      </c>
      <c r="U17" s="77" t="s">
        <v>21</v>
      </c>
      <c r="V17" s="85" t="s">
        <v>20</v>
      </c>
      <c r="W17" s="77" t="s">
        <v>21</v>
      </c>
      <c r="X17" s="85" t="s">
        <v>20</v>
      </c>
      <c r="Y17" s="77" t="s">
        <v>21</v>
      </c>
      <c r="Z17" s="85" t="s">
        <v>20</v>
      </c>
      <c r="AA17" s="77" t="s">
        <v>21</v>
      </c>
      <c r="AB17" s="85" t="s">
        <v>20</v>
      </c>
      <c r="AC17" s="77" t="s">
        <v>21</v>
      </c>
      <c r="AD17" s="85" t="s">
        <v>20</v>
      </c>
      <c r="AE17" s="77" t="s">
        <v>21</v>
      </c>
      <c r="AF17" s="85" t="s">
        <v>20</v>
      </c>
      <c r="AG17" s="77" t="s">
        <v>21</v>
      </c>
      <c r="AH17" s="85" t="s">
        <v>20</v>
      </c>
      <c r="AI17" s="77" t="s">
        <v>21</v>
      </c>
      <c r="AJ17" s="85" t="s">
        <v>20</v>
      </c>
      <c r="AK17" s="77" t="s">
        <v>21</v>
      </c>
      <c r="AL17" s="85" t="s">
        <v>20</v>
      </c>
      <c r="AM17" s="77" t="s">
        <v>21</v>
      </c>
      <c r="AN17" s="85" t="s">
        <v>20</v>
      </c>
      <c r="AO17" s="77" t="s">
        <v>21</v>
      </c>
      <c r="AP17" s="85" t="s">
        <v>20</v>
      </c>
      <c r="AQ17" s="77" t="s">
        <v>21</v>
      </c>
      <c r="AR17" s="85" t="s">
        <v>20</v>
      </c>
      <c r="AS17" s="77" t="s">
        <v>21</v>
      </c>
      <c r="AT17" s="85" t="s">
        <v>20</v>
      </c>
      <c r="AU17" s="77" t="s">
        <v>21</v>
      </c>
      <c r="AV17" s="4"/>
      <c r="AW17" s="20"/>
      <c r="AX17" s="4"/>
      <c r="AY17" s="20"/>
      <c r="AZ17" s="4"/>
      <c r="BA17" s="20"/>
      <c r="BB17" s="4"/>
      <c r="BC17" s="20"/>
      <c r="BD17" s="4"/>
      <c r="BE17" s="20"/>
      <c r="BF17" s="4"/>
      <c r="BG17" s="20"/>
      <c r="BH17" s="4"/>
      <c r="BI17" s="20"/>
      <c r="BJ17" s="4"/>
      <c r="BK17" s="20"/>
      <c r="BL17" s="4"/>
      <c r="BM17" s="20"/>
      <c r="BN17" s="4"/>
      <c r="BO17" s="20"/>
      <c r="BP17" s="4"/>
      <c r="BQ17" s="20"/>
      <c r="BR17" s="4"/>
      <c r="BS17" s="20"/>
      <c r="BT17"/>
    </row>
    <row r="18" spans="1:72" ht="21" customHeight="1" x14ac:dyDescent="0.3">
      <c r="A18" s="6" t="s">
        <v>17</v>
      </c>
      <c r="B18" s="86">
        <f>AT18+AP18+AN18+AL18+AJ18+AH18+AF18+AD18+AB18+Z18+X18+V18+T18+R18+P18+N18+L18+J18+H18+F18+D18</f>
        <v>1</v>
      </c>
      <c r="C18" s="78">
        <f>AU18+AQ18+AO18+AM18+AK18+AI18+AG18+AS18+AE18+AC18+AA18+Y18+W18+U18+S18+Q18+O18+M18+K18+I18+G18+E18</f>
        <v>11898169</v>
      </c>
      <c r="D18" s="17">
        <v>0</v>
      </c>
      <c r="E18" s="78">
        <v>0</v>
      </c>
      <c r="F18" s="17">
        <v>0</v>
      </c>
      <c r="G18" s="78">
        <v>0</v>
      </c>
      <c r="H18" s="17">
        <v>0</v>
      </c>
      <c r="I18" s="78">
        <v>0</v>
      </c>
      <c r="J18" s="17">
        <v>0</v>
      </c>
      <c r="K18" s="78">
        <v>0</v>
      </c>
      <c r="L18" s="17">
        <v>0</v>
      </c>
      <c r="M18" s="78">
        <v>0</v>
      </c>
      <c r="N18" s="17">
        <v>0</v>
      </c>
      <c r="O18" s="78">
        <v>0</v>
      </c>
      <c r="P18" s="17">
        <v>1</v>
      </c>
      <c r="Q18" s="78">
        <v>11898169</v>
      </c>
      <c r="R18" s="17">
        <v>0</v>
      </c>
      <c r="S18" s="78">
        <v>0</v>
      </c>
      <c r="T18" s="17">
        <v>0</v>
      </c>
      <c r="U18" s="78">
        <v>0</v>
      </c>
      <c r="V18" s="17">
        <v>0</v>
      </c>
      <c r="W18" s="78">
        <v>0</v>
      </c>
      <c r="X18" s="17">
        <v>0</v>
      </c>
      <c r="Y18" s="78">
        <v>0</v>
      </c>
      <c r="Z18" s="17">
        <v>0</v>
      </c>
      <c r="AA18" s="78">
        <v>0</v>
      </c>
      <c r="AB18" s="17">
        <v>0</v>
      </c>
      <c r="AC18" s="78">
        <v>0</v>
      </c>
      <c r="AD18" s="17">
        <v>0</v>
      </c>
      <c r="AE18" s="78">
        <v>0</v>
      </c>
      <c r="AF18" s="17">
        <v>0</v>
      </c>
      <c r="AG18" s="78">
        <v>0</v>
      </c>
      <c r="AH18" s="17">
        <v>0</v>
      </c>
      <c r="AI18" s="78">
        <v>0</v>
      </c>
      <c r="AJ18" s="17">
        <v>0</v>
      </c>
      <c r="AK18" s="78">
        <v>0</v>
      </c>
      <c r="AL18" s="17">
        <v>0</v>
      </c>
      <c r="AM18" s="78">
        <v>0</v>
      </c>
      <c r="AN18" s="17">
        <v>0</v>
      </c>
      <c r="AO18" s="78">
        <v>0</v>
      </c>
      <c r="AP18" s="17">
        <v>0</v>
      </c>
      <c r="AQ18" s="78">
        <v>0</v>
      </c>
      <c r="AR18" s="17">
        <v>0</v>
      </c>
      <c r="AS18" s="78">
        <v>0</v>
      </c>
      <c r="AT18" s="17">
        <v>0</v>
      </c>
      <c r="AU18" s="78">
        <v>0</v>
      </c>
      <c r="AV18" s="21"/>
      <c r="AW18" s="22"/>
      <c r="AX18" s="21"/>
      <c r="AY18" s="22"/>
      <c r="AZ18" s="21"/>
      <c r="BA18" s="24"/>
      <c r="BB18" s="21"/>
      <c r="BC18" s="22"/>
      <c r="BD18" s="23"/>
      <c r="BE18" s="22"/>
      <c r="BF18" s="21"/>
      <c r="BG18" s="24"/>
      <c r="BH18" s="21"/>
      <c r="BI18" s="22"/>
      <c r="BJ18" s="25"/>
      <c r="BK18" s="24"/>
      <c r="BL18" s="26"/>
      <c r="BM18" s="24"/>
      <c r="BN18" s="27"/>
      <c r="BO18" s="28"/>
      <c r="BP18" s="27"/>
      <c r="BQ18" s="28"/>
      <c r="BR18" s="27"/>
      <c r="BS18" s="28"/>
    </row>
    <row r="19" spans="1:72" ht="21" x14ac:dyDescent="0.3">
      <c r="A19" s="6" t="s">
        <v>23</v>
      </c>
      <c r="B19" s="86">
        <f t="shared" ref="B19:B22" si="8">AT19+AP19+AN19+AL19+AJ19+AH19+AF19+AD19+AB19+Z19+X19+V19+T19+R19+P19+N19+L19+J19+H19+F19+D19</f>
        <v>6</v>
      </c>
      <c r="C19" s="78">
        <f t="shared" ref="C19:C22" si="9">AU19+AQ19+AO19+AM19+AK19+AI19+AG19+AS19+AE19+AC19+AA19+Y19+W19+U19+S19+Q19+O19+M19+K19+I19+G19+E19</f>
        <v>621535600</v>
      </c>
      <c r="D19" s="17">
        <v>0</v>
      </c>
      <c r="E19" s="78">
        <v>0</v>
      </c>
      <c r="F19" s="17">
        <v>2</v>
      </c>
      <c r="G19" s="78">
        <v>491295600</v>
      </c>
      <c r="H19" s="17">
        <v>0</v>
      </c>
      <c r="I19" s="78">
        <v>0</v>
      </c>
      <c r="J19" s="17">
        <v>0</v>
      </c>
      <c r="K19" s="78">
        <v>0</v>
      </c>
      <c r="L19" s="17">
        <v>0</v>
      </c>
      <c r="M19" s="78">
        <v>0</v>
      </c>
      <c r="N19" s="17">
        <v>0</v>
      </c>
      <c r="O19" s="78">
        <v>0</v>
      </c>
      <c r="P19" s="17">
        <v>0</v>
      </c>
      <c r="Q19" s="78">
        <v>0</v>
      </c>
      <c r="R19" s="17">
        <v>0</v>
      </c>
      <c r="S19" s="78">
        <v>0</v>
      </c>
      <c r="T19" s="17">
        <v>0</v>
      </c>
      <c r="U19" s="78">
        <v>0</v>
      </c>
      <c r="V19" s="17">
        <v>0</v>
      </c>
      <c r="W19" s="78">
        <v>0</v>
      </c>
      <c r="X19" s="17">
        <v>0</v>
      </c>
      <c r="Y19" s="78">
        <v>0</v>
      </c>
      <c r="Z19" s="17">
        <v>0</v>
      </c>
      <c r="AA19" s="78">
        <v>0</v>
      </c>
      <c r="AB19" s="17">
        <v>0</v>
      </c>
      <c r="AC19" s="78">
        <v>0</v>
      </c>
      <c r="AD19" s="17">
        <v>4</v>
      </c>
      <c r="AE19" s="78">
        <v>130240000</v>
      </c>
      <c r="AF19" s="17">
        <v>0</v>
      </c>
      <c r="AG19" s="78">
        <v>0</v>
      </c>
      <c r="AH19" s="17">
        <v>0</v>
      </c>
      <c r="AI19" s="78">
        <v>0</v>
      </c>
      <c r="AJ19" s="17">
        <v>0</v>
      </c>
      <c r="AK19" s="78">
        <v>0</v>
      </c>
      <c r="AL19" s="17">
        <v>0</v>
      </c>
      <c r="AM19" s="78">
        <v>0</v>
      </c>
      <c r="AN19" s="17">
        <v>0</v>
      </c>
      <c r="AO19" s="78">
        <v>0</v>
      </c>
      <c r="AP19" s="17">
        <v>0</v>
      </c>
      <c r="AQ19" s="78">
        <v>0</v>
      </c>
      <c r="AR19" s="17">
        <v>0</v>
      </c>
      <c r="AS19" s="78">
        <v>0</v>
      </c>
      <c r="AT19" s="17">
        <v>0</v>
      </c>
      <c r="AU19" s="78">
        <v>0</v>
      </c>
      <c r="AV19" s="21"/>
      <c r="AW19" s="22"/>
      <c r="AX19" s="21"/>
      <c r="AY19" s="22"/>
      <c r="AZ19" s="21"/>
      <c r="BA19" s="24"/>
      <c r="BB19" s="21"/>
      <c r="BC19" s="22"/>
      <c r="BD19" s="23"/>
      <c r="BE19" s="22"/>
      <c r="BF19" s="21"/>
      <c r="BG19" s="24"/>
      <c r="BH19" s="21"/>
      <c r="BI19" s="22"/>
      <c r="BJ19" s="25"/>
      <c r="BK19" s="24"/>
      <c r="BL19" s="26"/>
      <c r="BM19" s="24"/>
      <c r="BN19" s="27"/>
      <c r="BO19" s="28"/>
      <c r="BP19" s="27"/>
      <c r="BQ19" s="28"/>
      <c r="BR19" s="27"/>
      <c r="BS19" s="28"/>
    </row>
    <row r="20" spans="1:72" ht="21" x14ac:dyDescent="0.3">
      <c r="A20" s="6" t="s">
        <v>22</v>
      </c>
      <c r="B20" s="86">
        <f t="shared" si="8"/>
        <v>0</v>
      </c>
      <c r="C20" s="78">
        <f t="shared" si="9"/>
        <v>0</v>
      </c>
      <c r="D20" s="17">
        <v>0</v>
      </c>
      <c r="E20" s="78">
        <v>0</v>
      </c>
      <c r="F20" s="17">
        <v>0</v>
      </c>
      <c r="G20" s="78">
        <v>0</v>
      </c>
      <c r="H20" s="17">
        <v>0</v>
      </c>
      <c r="I20" s="78">
        <v>0</v>
      </c>
      <c r="J20" s="17">
        <v>0</v>
      </c>
      <c r="K20" s="78">
        <v>0</v>
      </c>
      <c r="L20" s="17">
        <v>0</v>
      </c>
      <c r="M20" s="78">
        <v>0</v>
      </c>
      <c r="N20" s="17">
        <v>0</v>
      </c>
      <c r="O20" s="78">
        <v>0</v>
      </c>
      <c r="P20" s="17">
        <v>0</v>
      </c>
      <c r="Q20" s="78">
        <v>0</v>
      </c>
      <c r="R20" s="17">
        <v>0</v>
      </c>
      <c r="S20" s="78">
        <v>0</v>
      </c>
      <c r="T20" s="17">
        <v>0</v>
      </c>
      <c r="U20" s="78">
        <v>0</v>
      </c>
      <c r="V20" s="17">
        <v>0</v>
      </c>
      <c r="W20" s="78">
        <v>0</v>
      </c>
      <c r="X20" s="17">
        <v>0</v>
      </c>
      <c r="Y20" s="78">
        <v>0</v>
      </c>
      <c r="Z20" s="17">
        <v>0</v>
      </c>
      <c r="AA20" s="78">
        <v>0</v>
      </c>
      <c r="AB20" s="17">
        <v>0</v>
      </c>
      <c r="AC20" s="78">
        <v>0</v>
      </c>
      <c r="AD20" s="17">
        <v>0</v>
      </c>
      <c r="AE20" s="78">
        <v>0</v>
      </c>
      <c r="AF20" s="17">
        <v>0</v>
      </c>
      <c r="AG20" s="78">
        <v>0</v>
      </c>
      <c r="AH20" s="17">
        <v>0</v>
      </c>
      <c r="AI20" s="78">
        <v>0</v>
      </c>
      <c r="AJ20" s="17">
        <v>0</v>
      </c>
      <c r="AK20" s="78">
        <v>0</v>
      </c>
      <c r="AL20" s="17">
        <v>0</v>
      </c>
      <c r="AM20" s="78">
        <v>0</v>
      </c>
      <c r="AN20" s="17">
        <v>0</v>
      </c>
      <c r="AO20" s="78">
        <v>0</v>
      </c>
      <c r="AP20" s="17">
        <v>0</v>
      </c>
      <c r="AQ20" s="78">
        <v>0</v>
      </c>
      <c r="AR20" s="17">
        <v>0</v>
      </c>
      <c r="AS20" s="78">
        <v>0</v>
      </c>
      <c r="AT20" s="17">
        <v>0</v>
      </c>
      <c r="AU20" s="78">
        <v>0</v>
      </c>
      <c r="AV20" s="21"/>
      <c r="AW20" s="22"/>
      <c r="AX20" s="21"/>
      <c r="AY20" s="22"/>
      <c r="AZ20" s="21"/>
      <c r="BA20" s="24"/>
      <c r="BB20" s="21"/>
      <c r="BC20" s="22"/>
      <c r="BD20" s="23"/>
      <c r="BE20" s="22"/>
      <c r="BF20" s="21"/>
      <c r="BG20" s="24"/>
      <c r="BH20" s="21"/>
      <c r="BI20" s="22"/>
      <c r="BJ20" s="25"/>
      <c r="BK20" s="24"/>
      <c r="BL20" s="26"/>
      <c r="BM20" s="24"/>
      <c r="BN20" s="27"/>
      <c r="BO20" s="28"/>
      <c r="BP20" s="27"/>
      <c r="BQ20" s="28"/>
      <c r="BR20" s="27"/>
      <c r="BS20" s="28"/>
    </row>
    <row r="21" spans="1:72" ht="21" x14ac:dyDescent="0.3">
      <c r="A21" s="6" t="s">
        <v>18</v>
      </c>
      <c r="B21" s="86">
        <f t="shared" si="8"/>
        <v>20</v>
      </c>
      <c r="C21" s="78">
        <f t="shared" si="9"/>
        <v>9021926505.2900009</v>
      </c>
      <c r="D21" s="17">
        <v>3</v>
      </c>
      <c r="E21" s="78">
        <v>1245950523</v>
      </c>
      <c r="F21" s="17">
        <v>1</v>
      </c>
      <c r="G21" s="78">
        <v>275000000</v>
      </c>
      <c r="H21" s="17">
        <v>1</v>
      </c>
      <c r="I21" s="78">
        <v>966257500</v>
      </c>
      <c r="J21" s="17">
        <v>4</v>
      </c>
      <c r="K21" s="78">
        <v>1699556049</v>
      </c>
      <c r="L21" s="17">
        <v>3</v>
      </c>
      <c r="M21" s="78">
        <v>97695870</v>
      </c>
      <c r="N21" s="17">
        <v>2</v>
      </c>
      <c r="O21" s="78">
        <v>2362061364.29</v>
      </c>
      <c r="P21" s="17">
        <v>0</v>
      </c>
      <c r="Q21" s="78">
        <v>0</v>
      </c>
      <c r="R21" s="17">
        <v>0</v>
      </c>
      <c r="S21" s="78">
        <v>0</v>
      </c>
      <c r="T21" s="17">
        <v>1</v>
      </c>
      <c r="U21" s="78">
        <v>36394253</v>
      </c>
      <c r="V21" s="17">
        <v>1</v>
      </c>
      <c r="W21" s="78">
        <v>36156223</v>
      </c>
      <c r="X21" s="17">
        <v>0</v>
      </c>
      <c r="Y21" s="78">
        <v>0</v>
      </c>
      <c r="Z21" s="17">
        <v>0</v>
      </c>
      <c r="AA21" s="78">
        <v>0</v>
      </c>
      <c r="AB21" s="17">
        <v>2</v>
      </c>
      <c r="AC21" s="78">
        <v>528631517</v>
      </c>
      <c r="AD21" s="17">
        <v>0</v>
      </c>
      <c r="AE21" s="78">
        <v>0</v>
      </c>
      <c r="AF21" s="17">
        <v>0</v>
      </c>
      <c r="AG21" s="78">
        <v>0</v>
      </c>
      <c r="AH21" s="17">
        <v>2</v>
      </c>
      <c r="AI21" s="78">
        <v>1774223206</v>
      </c>
      <c r="AJ21" s="17">
        <v>0</v>
      </c>
      <c r="AK21" s="78">
        <v>0</v>
      </c>
      <c r="AL21" s="17">
        <v>0</v>
      </c>
      <c r="AM21" s="78">
        <v>0</v>
      </c>
      <c r="AN21" s="17">
        <v>0</v>
      </c>
      <c r="AO21" s="78">
        <v>0</v>
      </c>
      <c r="AP21" s="17">
        <v>0</v>
      </c>
      <c r="AQ21" s="78">
        <v>0</v>
      </c>
      <c r="AR21" s="17">
        <v>0</v>
      </c>
      <c r="AS21" s="78">
        <v>0</v>
      </c>
      <c r="AT21" s="17">
        <v>0</v>
      </c>
      <c r="AU21" s="78">
        <v>0</v>
      </c>
      <c r="AV21" s="21"/>
      <c r="AW21" s="22"/>
      <c r="AX21" s="21"/>
      <c r="AY21" s="22"/>
      <c r="AZ21" s="21"/>
      <c r="BA21" s="24"/>
      <c r="BB21" s="21"/>
      <c r="BC21" s="22"/>
      <c r="BD21" s="23"/>
      <c r="BE21" s="22"/>
      <c r="BF21" s="21"/>
      <c r="BG21" s="24"/>
      <c r="BH21" s="21"/>
      <c r="BI21" s="22"/>
      <c r="BJ21" s="25"/>
      <c r="BK21" s="24"/>
      <c r="BL21" s="26"/>
      <c r="BM21" s="37"/>
      <c r="BN21" s="27"/>
      <c r="BO21" s="28"/>
      <c r="BP21" s="27"/>
      <c r="BQ21" s="28"/>
      <c r="BR21" s="27"/>
      <c r="BS21" s="28"/>
    </row>
    <row r="22" spans="1:72" ht="21" x14ac:dyDescent="0.3">
      <c r="A22" s="6" t="s">
        <v>19</v>
      </c>
      <c r="B22" s="86">
        <f t="shared" si="8"/>
        <v>7</v>
      </c>
      <c r="C22" s="78">
        <f t="shared" si="9"/>
        <v>569655441</v>
      </c>
      <c r="D22" s="17">
        <v>0</v>
      </c>
      <c r="E22" s="78">
        <v>0</v>
      </c>
      <c r="F22" s="17">
        <v>0</v>
      </c>
      <c r="G22" s="78">
        <v>0</v>
      </c>
      <c r="H22" s="17">
        <v>0</v>
      </c>
      <c r="I22" s="78">
        <v>0</v>
      </c>
      <c r="J22" s="17">
        <v>1</v>
      </c>
      <c r="K22" s="78">
        <v>139592313</v>
      </c>
      <c r="L22" s="17">
        <v>0</v>
      </c>
      <c r="M22" s="78">
        <v>0</v>
      </c>
      <c r="N22" s="17">
        <v>1</v>
      </c>
      <c r="O22" s="78">
        <v>140490508</v>
      </c>
      <c r="P22" s="17">
        <v>0</v>
      </c>
      <c r="Q22" s="78">
        <v>0</v>
      </c>
      <c r="R22" s="17">
        <v>2</v>
      </c>
      <c r="S22" s="78">
        <v>122882728</v>
      </c>
      <c r="T22" s="17">
        <v>0</v>
      </c>
      <c r="U22" s="78">
        <v>0</v>
      </c>
      <c r="V22" s="17">
        <v>2</v>
      </c>
      <c r="W22" s="78">
        <v>130299292</v>
      </c>
      <c r="X22" s="17">
        <v>0</v>
      </c>
      <c r="Y22" s="78">
        <v>0</v>
      </c>
      <c r="Z22" s="17">
        <v>1</v>
      </c>
      <c r="AA22" s="78">
        <v>36390600</v>
      </c>
      <c r="AB22" s="17">
        <v>0</v>
      </c>
      <c r="AC22" s="78">
        <v>0</v>
      </c>
      <c r="AD22" s="17">
        <v>0</v>
      </c>
      <c r="AE22" s="78">
        <v>0</v>
      </c>
      <c r="AF22" s="17">
        <v>0</v>
      </c>
      <c r="AG22" s="78">
        <v>0</v>
      </c>
      <c r="AH22" s="17">
        <v>0</v>
      </c>
      <c r="AI22" s="78">
        <v>0</v>
      </c>
      <c r="AJ22" s="17">
        <v>0</v>
      </c>
      <c r="AK22" s="78">
        <v>0</v>
      </c>
      <c r="AL22" s="17">
        <v>0</v>
      </c>
      <c r="AM22" s="78">
        <v>0</v>
      </c>
      <c r="AN22" s="17">
        <v>0</v>
      </c>
      <c r="AO22" s="78">
        <v>0</v>
      </c>
      <c r="AP22" s="17">
        <v>0</v>
      </c>
      <c r="AQ22" s="78">
        <v>0</v>
      </c>
      <c r="AR22" s="17">
        <v>0</v>
      </c>
      <c r="AS22" s="78">
        <v>0</v>
      </c>
      <c r="AT22" s="17">
        <v>0</v>
      </c>
      <c r="AU22" s="78">
        <v>0</v>
      </c>
      <c r="AV22" s="21"/>
      <c r="AW22" s="22"/>
      <c r="AX22" s="21"/>
      <c r="AY22" s="22"/>
      <c r="AZ22" s="21"/>
      <c r="BA22" s="24"/>
      <c r="BB22" s="21"/>
      <c r="BC22" s="22"/>
      <c r="BD22" s="23"/>
      <c r="BE22" s="22"/>
      <c r="BF22" s="21"/>
      <c r="BG22" s="24"/>
      <c r="BH22" s="21"/>
      <c r="BI22" s="22"/>
      <c r="BJ22" s="25"/>
      <c r="BK22" s="24"/>
      <c r="BL22" s="26"/>
      <c r="BM22" s="24"/>
      <c r="BN22" s="27"/>
      <c r="BO22" s="28"/>
      <c r="BP22" s="27"/>
      <c r="BQ22" s="28"/>
      <c r="BR22" s="27"/>
      <c r="BS22" s="28"/>
    </row>
    <row r="23" spans="1:72" ht="18.600000000000001" customHeight="1" x14ac:dyDescent="0.3">
      <c r="A23" s="9" t="s">
        <v>32</v>
      </c>
      <c r="B23" s="18">
        <f>SUM(B18:B22)</f>
        <v>34</v>
      </c>
      <c r="C23" s="79">
        <f t="shared" ref="C23:AM23" si="10">SUM(C18:C22)</f>
        <v>10225015715.290001</v>
      </c>
      <c r="D23" s="18">
        <f>SUM(D18:D22)</f>
        <v>3</v>
      </c>
      <c r="E23" s="79">
        <f>SUM(E18:E22)</f>
        <v>1245950523</v>
      </c>
      <c r="F23" s="18">
        <f>SUM(F18:F22)</f>
        <v>3</v>
      </c>
      <c r="G23" s="79">
        <f>SUM(G18:G22)</f>
        <v>766295600</v>
      </c>
      <c r="H23" s="18">
        <f>SUM(H18:H22)</f>
        <v>1</v>
      </c>
      <c r="I23" s="79">
        <f>SUM(I18:I22)</f>
        <v>966257500</v>
      </c>
      <c r="J23" s="18">
        <f t="shared" ref="J23:O23" si="11">SUM(J18:J22)</f>
        <v>5</v>
      </c>
      <c r="K23" s="79">
        <f t="shared" si="11"/>
        <v>1839148362</v>
      </c>
      <c r="L23" s="18">
        <f t="shared" si="11"/>
        <v>3</v>
      </c>
      <c r="M23" s="79">
        <f t="shared" si="11"/>
        <v>97695870</v>
      </c>
      <c r="N23" s="18">
        <f t="shared" si="11"/>
        <v>3</v>
      </c>
      <c r="O23" s="79">
        <f t="shared" si="11"/>
        <v>2502551872.29</v>
      </c>
      <c r="P23" s="18">
        <f t="shared" ref="P23:U23" si="12">SUM(P18:P22)</f>
        <v>1</v>
      </c>
      <c r="Q23" s="79">
        <f t="shared" si="12"/>
        <v>11898169</v>
      </c>
      <c r="R23" s="18">
        <f t="shared" si="12"/>
        <v>2</v>
      </c>
      <c r="S23" s="79">
        <f t="shared" si="12"/>
        <v>122882728</v>
      </c>
      <c r="T23" s="18">
        <f t="shared" si="12"/>
        <v>1</v>
      </c>
      <c r="U23" s="79">
        <f t="shared" si="12"/>
        <v>36394253</v>
      </c>
      <c r="V23" s="18">
        <f t="shared" ref="V23:AA23" si="13">SUM(V18:V22)</f>
        <v>3</v>
      </c>
      <c r="W23" s="79">
        <f t="shared" si="13"/>
        <v>166455515</v>
      </c>
      <c r="X23" s="18">
        <f t="shared" si="13"/>
        <v>0</v>
      </c>
      <c r="Y23" s="79">
        <f t="shared" si="13"/>
        <v>0</v>
      </c>
      <c r="Z23" s="18">
        <f t="shared" si="13"/>
        <v>1</v>
      </c>
      <c r="AA23" s="79">
        <f t="shared" si="13"/>
        <v>36390600</v>
      </c>
      <c r="AB23" s="18">
        <f t="shared" ref="AB23:AG23" si="14">SUM(AB18:AB22)</f>
        <v>2</v>
      </c>
      <c r="AC23" s="79">
        <f t="shared" si="14"/>
        <v>528631517</v>
      </c>
      <c r="AD23" s="18">
        <f t="shared" si="14"/>
        <v>4</v>
      </c>
      <c r="AE23" s="79">
        <f t="shared" si="14"/>
        <v>130240000</v>
      </c>
      <c r="AF23" s="18">
        <f t="shared" si="14"/>
        <v>0</v>
      </c>
      <c r="AG23" s="79">
        <f t="shared" si="14"/>
        <v>0</v>
      </c>
      <c r="AH23" s="18">
        <f t="shared" si="10"/>
        <v>2</v>
      </c>
      <c r="AI23" s="79">
        <f t="shared" si="10"/>
        <v>1774223206</v>
      </c>
      <c r="AJ23" s="18">
        <f t="shared" si="10"/>
        <v>0</v>
      </c>
      <c r="AK23" s="79">
        <f t="shared" si="10"/>
        <v>0</v>
      </c>
      <c r="AL23" s="18">
        <f t="shared" si="10"/>
        <v>0</v>
      </c>
      <c r="AM23" s="79">
        <f t="shared" si="10"/>
        <v>0</v>
      </c>
      <c r="AN23" s="18">
        <f t="shared" ref="AN23:AS23" si="15">SUM(AN18:AN22)</f>
        <v>0</v>
      </c>
      <c r="AO23" s="79">
        <f t="shared" si="15"/>
        <v>0</v>
      </c>
      <c r="AP23" s="18">
        <f t="shared" si="15"/>
        <v>0</v>
      </c>
      <c r="AQ23" s="79">
        <f t="shared" si="15"/>
        <v>0</v>
      </c>
      <c r="AR23" s="18">
        <f t="shared" si="15"/>
        <v>0</v>
      </c>
      <c r="AS23" s="79">
        <f t="shared" si="15"/>
        <v>0</v>
      </c>
      <c r="AT23" s="18">
        <f t="shared" ref="AT23" si="16">SUM(AT18:AT22)</f>
        <v>0</v>
      </c>
      <c r="AU23" s="79">
        <f>SUM(AU18:AU22)</f>
        <v>0</v>
      </c>
      <c r="AV23" s="29"/>
      <c r="AW23" s="30"/>
      <c r="AX23" s="29"/>
      <c r="AY23" s="30"/>
      <c r="AZ23" s="29"/>
      <c r="BA23" s="32"/>
      <c r="BB23" s="29"/>
      <c r="BC23" s="30"/>
      <c r="BD23" s="31"/>
      <c r="BE23" s="30"/>
      <c r="BF23" s="29"/>
      <c r="BG23" s="32"/>
      <c r="BH23" s="29"/>
      <c r="BI23" s="30"/>
      <c r="BJ23" s="33"/>
      <c r="BK23" s="32"/>
      <c r="BL23" s="34"/>
      <c r="BM23" s="32"/>
      <c r="BN23" s="35"/>
      <c r="BO23" s="36"/>
      <c r="BP23" s="35"/>
      <c r="BQ23" s="36"/>
      <c r="BR23" s="35"/>
      <c r="BS23" s="36"/>
    </row>
    <row r="24" spans="1:72" x14ac:dyDescent="0.3">
      <c r="D24"/>
      <c r="E24"/>
      <c r="F24"/>
      <c r="G24"/>
      <c r="H24"/>
      <c r="I24"/>
      <c r="J24"/>
      <c r="K24"/>
      <c r="L24"/>
      <c r="M24"/>
      <c r="N24"/>
      <c r="O24"/>
      <c r="P24"/>
      <c r="Q24"/>
      <c r="R24"/>
      <c r="S24"/>
      <c r="T24"/>
      <c r="U24"/>
      <c r="V24"/>
      <c r="W24"/>
      <c r="X24"/>
      <c r="Y24"/>
      <c r="Z24"/>
      <c r="AA24"/>
      <c r="AB24"/>
      <c r="AC24"/>
      <c r="AD24"/>
      <c r="AE24"/>
      <c r="AF24"/>
      <c r="AG24"/>
      <c r="AH24"/>
      <c r="AI24"/>
      <c r="AJ24"/>
      <c r="AK24"/>
    </row>
    <row r="25" spans="1:72" x14ac:dyDescent="0.3">
      <c r="D25"/>
      <c r="E25"/>
      <c r="F25"/>
      <c r="G25"/>
      <c r="H25"/>
      <c r="I25"/>
      <c r="J25"/>
      <c r="K25"/>
      <c r="L25"/>
      <c r="M25"/>
      <c r="N25"/>
      <c r="O25"/>
      <c r="P25"/>
      <c r="Q25"/>
      <c r="R25"/>
      <c r="S25"/>
      <c r="T25"/>
      <c r="U25"/>
      <c r="V25"/>
      <c r="W25"/>
      <c r="X25"/>
      <c r="Y25"/>
      <c r="Z25"/>
      <c r="AA25"/>
      <c r="AB25"/>
      <c r="AC25"/>
      <c r="AD25"/>
      <c r="AE25"/>
      <c r="AF25"/>
      <c r="AG25"/>
      <c r="AH25"/>
      <c r="AI25"/>
      <c r="AJ25"/>
      <c r="AK25"/>
    </row>
    <row r="26" spans="1:72" ht="25.8" x14ac:dyDescent="0.5">
      <c r="A26" s="7" t="s">
        <v>27</v>
      </c>
      <c r="D26"/>
      <c r="E26"/>
      <c r="F26"/>
      <c r="G26"/>
      <c r="H26"/>
      <c r="I26"/>
      <c r="J26"/>
      <c r="K26"/>
      <c r="L26"/>
      <c r="M26"/>
      <c r="N26"/>
      <c r="O26"/>
      <c r="P26"/>
      <c r="Q26"/>
      <c r="R26"/>
      <c r="S26"/>
      <c r="T26"/>
      <c r="U26"/>
      <c r="V26"/>
      <c r="W26"/>
      <c r="X26"/>
      <c r="Y26"/>
      <c r="Z26"/>
      <c r="AA26"/>
      <c r="AB26"/>
      <c r="AC26"/>
      <c r="AD26"/>
      <c r="AE26"/>
      <c r="AF26"/>
      <c r="AG26"/>
      <c r="AH26"/>
      <c r="AI26"/>
      <c r="AJ26"/>
      <c r="AK26"/>
    </row>
    <row r="27" spans="1:72" s="5" customFormat="1" ht="31.5" customHeight="1" x14ac:dyDescent="0.3">
      <c r="A27" s="8" t="s">
        <v>30</v>
      </c>
      <c r="B27" s="115" t="s">
        <v>46</v>
      </c>
      <c r="C27" s="115"/>
      <c r="D27" s="114" t="s">
        <v>95</v>
      </c>
      <c r="E27" s="115"/>
      <c r="F27" s="114" t="s">
        <v>87</v>
      </c>
      <c r="G27" s="115"/>
      <c r="H27" s="114" t="s">
        <v>84</v>
      </c>
      <c r="I27" s="115"/>
      <c r="J27" s="114" t="s">
        <v>76</v>
      </c>
      <c r="K27" s="115"/>
      <c r="L27" s="114" t="s">
        <v>74</v>
      </c>
      <c r="M27" s="115"/>
      <c r="N27" s="114" t="s">
        <v>73</v>
      </c>
      <c r="O27" s="115"/>
      <c r="P27" s="114" t="s">
        <v>71</v>
      </c>
      <c r="Q27" s="115"/>
      <c r="R27" s="114" t="s">
        <v>70</v>
      </c>
      <c r="S27" s="115"/>
      <c r="T27" s="114" t="s">
        <v>68</v>
      </c>
      <c r="U27" s="115"/>
      <c r="V27" s="114" t="s">
        <v>67</v>
      </c>
      <c r="W27" s="115"/>
      <c r="X27" s="114" t="s">
        <v>65</v>
      </c>
      <c r="Y27" s="115"/>
      <c r="Z27" s="114" t="s">
        <v>64</v>
      </c>
      <c r="AA27" s="115"/>
      <c r="AB27" s="114" t="s">
        <v>62</v>
      </c>
      <c r="AC27" s="115"/>
      <c r="AD27" s="114" t="s">
        <v>61</v>
      </c>
      <c r="AE27" s="115"/>
      <c r="AF27" s="114" t="s">
        <v>59</v>
      </c>
      <c r="AG27" s="115"/>
      <c r="AH27" s="114" t="s">
        <v>58</v>
      </c>
      <c r="AI27" s="115"/>
      <c r="AJ27" s="114" t="s">
        <v>57</v>
      </c>
      <c r="AK27" s="115"/>
      <c r="AL27" s="114" t="s">
        <v>55</v>
      </c>
      <c r="AM27" s="115"/>
      <c r="AN27" s="114" t="s">
        <v>53</v>
      </c>
      <c r="AO27" s="115"/>
      <c r="AP27" s="114" t="s">
        <v>52</v>
      </c>
      <c r="AQ27" s="115"/>
      <c r="AR27" s="114" t="s">
        <v>51</v>
      </c>
      <c r="AS27" s="115"/>
      <c r="AT27" s="114" t="s">
        <v>47</v>
      </c>
      <c r="AU27" s="115"/>
      <c r="AV27" s="118"/>
      <c r="AW27" s="119"/>
      <c r="AX27" s="118"/>
      <c r="AY27" s="119"/>
      <c r="AZ27" s="118"/>
      <c r="BA27" s="119"/>
      <c r="BB27" s="118"/>
      <c r="BC27" s="119"/>
      <c r="BD27" s="118"/>
      <c r="BE27" s="119"/>
      <c r="BF27" s="118"/>
      <c r="BG27" s="119"/>
      <c r="BH27" s="118"/>
      <c r="BI27" s="119"/>
      <c r="BJ27" s="118"/>
      <c r="BK27" s="119"/>
      <c r="BL27" s="118"/>
      <c r="BM27" s="119"/>
      <c r="BN27" s="118"/>
      <c r="BO27" s="119"/>
      <c r="BP27" s="118"/>
      <c r="BQ27" s="119"/>
      <c r="BR27" s="118"/>
      <c r="BS27" s="118"/>
      <c r="BT27"/>
    </row>
    <row r="28" spans="1:72" s="5" customFormat="1" ht="32.25" customHeight="1" x14ac:dyDescent="0.3">
      <c r="B28" s="85" t="s">
        <v>20</v>
      </c>
      <c r="C28" s="77" t="s">
        <v>21</v>
      </c>
      <c r="D28" s="85" t="s">
        <v>20</v>
      </c>
      <c r="E28" s="77" t="s">
        <v>21</v>
      </c>
      <c r="F28" s="85" t="s">
        <v>20</v>
      </c>
      <c r="G28" s="77" t="s">
        <v>21</v>
      </c>
      <c r="H28" s="85" t="s">
        <v>20</v>
      </c>
      <c r="I28" s="77" t="s">
        <v>21</v>
      </c>
      <c r="J28" s="85" t="s">
        <v>20</v>
      </c>
      <c r="K28" s="77" t="s">
        <v>21</v>
      </c>
      <c r="L28" s="85" t="s">
        <v>20</v>
      </c>
      <c r="M28" s="77" t="s">
        <v>21</v>
      </c>
      <c r="N28" s="85" t="s">
        <v>20</v>
      </c>
      <c r="O28" s="77" t="s">
        <v>21</v>
      </c>
      <c r="P28" s="85" t="s">
        <v>20</v>
      </c>
      <c r="Q28" s="77" t="s">
        <v>21</v>
      </c>
      <c r="R28" s="85" t="s">
        <v>20</v>
      </c>
      <c r="S28" s="77" t="s">
        <v>21</v>
      </c>
      <c r="T28" s="85" t="s">
        <v>20</v>
      </c>
      <c r="U28" s="77" t="s">
        <v>21</v>
      </c>
      <c r="V28" s="85" t="s">
        <v>20</v>
      </c>
      <c r="W28" s="77" t="s">
        <v>21</v>
      </c>
      <c r="X28" s="85" t="s">
        <v>20</v>
      </c>
      <c r="Y28" s="77" t="s">
        <v>21</v>
      </c>
      <c r="Z28" s="85" t="s">
        <v>20</v>
      </c>
      <c r="AA28" s="77" t="s">
        <v>21</v>
      </c>
      <c r="AB28" s="85" t="s">
        <v>20</v>
      </c>
      <c r="AC28" s="77" t="s">
        <v>21</v>
      </c>
      <c r="AD28" s="85" t="s">
        <v>20</v>
      </c>
      <c r="AE28" s="77" t="s">
        <v>21</v>
      </c>
      <c r="AF28" s="85" t="s">
        <v>20</v>
      </c>
      <c r="AG28" s="77" t="s">
        <v>21</v>
      </c>
      <c r="AH28" s="85" t="s">
        <v>20</v>
      </c>
      <c r="AI28" s="77" t="s">
        <v>21</v>
      </c>
      <c r="AJ28" s="85" t="s">
        <v>20</v>
      </c>
      <c r="AK28" s="77" t="s">
        <v>21</v>
      </c>
      <c r="AL28" s="85" t="s">
        <v>20</v>
      </c>
      <c r="AM28" s="77" t="s">
        <v>21</v>
      </c>
      <c r="AN28" s="85" t="s">
        <v>20</v>
      </c>
      <c r="AO28" s="77" t="s">
        <v>21</v>
      </c>
      <c r="AP28" s="85" t="s">
        <v>20</v>
      </c>
      <c r="AQ28" s="77" t="s">
        <v>21</v>
      </c>
      <c r="AR28" s="85" t="s">
        <v>20</v>
      </c>
      <c r="AS28" s="77" t="s">
        <v>21</v>
      </c>
      <c r="AT28" s="85" t="s">
        <v>20</v>
      </c>
      <c r="AU28" s="77" t="s">
        <v>21</v>
      </c>
      <c r="AV28" s="4"/>
      <c r="AW28" s="20"/>
      <c r="AX28" s="4"/>
      <c r="AY28" s="20"/>
      <c r="AZ28" s="4"/>
      <c r="BA28" s="20"/>
      <c r="BB28" s="4"/>
      <c r="BC28" s="20"/>
      <c r="BD28" s="4"/>
      <c r="BE28" s="20"/>
      <c r="BF28" s="4"/>
      <c r="BG28" s="20"/>
      <c r="BH28" s="4"/>
      <c r="BI28" s="20"/>
      <c r="BJ28" s="4"/>
      <c r="BK28" s="20"/>
      <c r="BL28" s="4"/>
      <c r="BM28" s="20"/>
      <c r="BN28" s="4"/>
      <c r="BO28" s="20"/>
      <c r="BP28" s="4"/>
      <c r="BQ28" s="20"/>
      <c r="BR28" s="4"/>
      <c r="BS28" s="20"/>
      <c r="BT28"/>
    </row>
    <row r="29" spans="1:72" ht="21" x14ac:dyDescent="0.3">
      <c r="A29" s="6" t="s">
        <v>17</v>
      </c>
      <c r="B29" s="86">
        <f>AT29+AP29+AN29+AL29+AJ29+AH29+AF29+AD29+AB29+Z29+X29+V29+T29+R29+P29+N29+L29+J29+H29+F29+D29</f>
        <v>6</v>
      </c>
      <c r="C29" s="78">
        <f>AU29+AQ29+AO29+AM29+AK29+AI29+AG29+AE29+AC29+AA29+Y29+W29+U29+S29+Q29+O29+M29+K29+I29+G29+E29</f>
        <v>2095685839</v>
      </c>
      <c r="D29" s="17">
        <f>D18+D7</f>
        <v>0</v>
      </c>
      <c r="E29" s="78">
        <f>E18+E7</f>
        <v>0</v>
      </c>
      <c r="F29" s="17">
        <f>F18+F7</f>
        <v>0</v>
      </c>
      <c r="G29" s="78">
        <f>G18+G7</f>
        <v>0</v>
      </c>
      <c r="H29" s="17">
        <f>H18+H7</f>
        <v>0</v>
      </c>
      <c r="I29" s="78">
        <f>I18+I7</f>
        <v>0</v>
      </c>
      <c r="J29" s="17">
        <f>J18+J7</f>
        <v>0</v>
      </c>
      <c r="K29" s="78">
        <f>K18+K7</f>
        <v>0</v>
      </c>
      <c r="L29" s="17">
        <f>L18+L7</f>
        <v>2</v>
      </c>
      <c r="M29" s="78">
        <f>M18+M7</f>
        <v>1088714170</v>
      </c>
      <c r="N29" s="17">
        <f>N18+N7</f>
        <v>1</v>
      </c>
      <c r="O29" s="78">
        <f>O18+O7</f>
        <v>159490100</v>
      </c>
      <c r="P29" s="17">
        <f>P18+P7</f>
        <v>1</v>
      </c>
      <c r="Q29" s="78">
        <f>Q18+Q7</f>
        <v>11898169</v>
      </c>
      <c r="R29" s="17">
        <f>R18+R7</f>
        <v>0</v>
      </c>
      <c r="S29" s="78">
        <f>S18+S7</f>
        <v>0</v>
      </c>
      <c r="T29" s="17">
        <f>T18+T7</f>
        <v>0</v>
      </c>
      <c r="U29" s="78">
        <f>U18+U7</f>
        <v>0</v>
      </c>
      <c r="V29" s="17">
        <f>V18+V7</f>
        <v>0</v>
      </c>
      <c r="W29" s="78">
        <f>W18+W7</f>
        <v>0</v>
      </c>
      <c r="X29" s="17">
        <f>X18+X7</f>
        <v>1</v>
      </c>
      <c r="Y29" s="78">
        <f>Y18+Y7</f>
        <v>685633400</v>
      </c>
      <c r="Z29" s="17">
        <f>Z18+Z7</f>
        <v>0</v>
      </c>
      <c r="AA29" s="78">
        <f>AA18+AA7</f>
        <v>0</v>
      </c>
      <c r="AB29" s="17">
        <f>AB18+AB7</f>
        <v>0</v>
      </c>
      <c r="AC29" s="78">
        <f>AC18+AC7</f>
        <v>0</v>
      </c>
      <c r="AD29" s="17">
        <f>AD18+AD7</f>
        <v>0</v>
      </c>
      <c r="AE29" s="78">
        <f>AE18+AE7</f>
        <v>0</v>
      </c>
      <c r="AF29" s="17">
        <f>AF18+AF7</f>
        <v>0</v>
      </c>
      <c r="AG29" s="78">
        <f>AG18+AG7</f>
        <v>0</v>
      </c>
      <c r="AH29" s="17">
        <f>AH18+AH7</f>
        <v>1</v>
      </c>
      <c r="AI29" s="78">
        <f>AI18+AI7</f>
        <v>149950000</v>
      </c>
      <c r="AJ29" s="17">
        <f>AJ18+AJ7</f>
        <v>0</v>
      </c>
      <c r="AK29" s="78">
        <f>AK18+AK7</f>
        <v>0</v>
      </c>
      <c r="AL29" s="17">
        <f>AL18+AL7</f>
        <v>0</v>
      </c>
      <c r="AM29" s="78">
        <f>AM18+AM7</f>
        <v>0</v>
      </c>
      <c r="AN29" s="17">
        <f>AN18+AN7</f>
        <v>0</v>
      </c>
      <c r="AO29" s="78">
        <f>AO18+AO7</f>
        <v>0</v>
      </c>
      <c r="AP29" s="17">
        <v>0</v>
      </c>
      <c r="AQ29" s="78">
        <v>0</v>
      </c>
      <c r="AR29" s="17">
        <v>0</v>
      </c>
      <c r="AS29" s="78">
        <v>0</v>
      </c>
      <c r="AT29" s="17">
        <v>0</v>
      </c>
      <c r="AU29" s="78">
        <v>0</v>
      </c>
      <c r="AV29" s="21"/>
      <c r="AW29" s="22"/>
      <c r="AX29" s="21"/>
      <c r="AY29" s="22"/>
      <c r="AZ29" s="21"/>
      <c r="BA29" s="22"/>
      <c r="BB29" s="21"/>
      <c r="BC29" s="22"/>
      <c r="BD29" s="21"/>
      <c r="BE29" s="22"/>
      <c r="BF29" s="21"/>
      <c r="BG29" s="24"/>
      <c r="BH29" s="21"/>
      <c r="BI29" s="22"/>
      <c r="BJ29" s="25"/>
      <c r="BK29" s="24"/>
      <c r="BL29" s="26"/>
      <c r="BM29" s="24"/>
      <c r="BN29" s="27"/>
      <c r="BO29" s="28"/>
      <c r="BP29" s="27"/>
      <c r="BQ29" s="28"/>
      <c r="BR29" s="27"/>
      <c r="BS29" s="28"/>
    </row>
    <row r="30" spans="1:72" ht="21" x14ac:dyDescent="0.3">
      <c r="A30" s="6" t="s">
        <v>23</v>
      </c>
      <c r="B30" s="86">
        <f t="shared" ref="B30:B33" si="17">AT30+AP30+AN30+AL30+AJ30+AH30+AF30+AD30+AB30+Z30+X30+V30+T30+R30+P30+N30+L30+J30+H30+F30+D30</f>
        <v>11</v>
      </c>
      <c r="C30" s="78">
        <f t="shared" ref="C30:C33" si="18">AU30+AQ30+AO30+AM30+AK30+AI30+AG30+AE30+AC30+AA30+Y30+W30+U30+S30+Q30+O30+M30+K30+I30+G30+E30</f>
        <v>1639231624</v>
      </c>
      <c r="D30" s="17">
        <f t="shared" ref="D30:F33" si="19">D19+D8</f>
        <v>0</v>
      </c>
      <c r="E30" s="78">
        <f t="shared" si="19"/>
        <v>0</v>
      </c>
      <c r="F30" s="17">
        <f t="shared" si="19"/>
        <v>3</v>
      </c>
      <c r="G30" s="78">
        <f>G19+G8</f>
        <v>758652100</v>
      </c>
      <c r="H30" s="17">
        <f>H19+H8</f>
        <v>1</v>
      </c>
      <c r="I30" s="78">
        <f>I19+I8</f>
        <v>112589524</v>
      </c>
      <c r="J30" s="17">
        <f>J19+J8</f>
        <v>0</v>
      </c>
      <c r="K30" s="78">
        <f>K19+K8</f>
        <v>0</v>
      </c>
      <c r="L30" s="17">
        <f>L19+L8</f>
        <v>0</v>
      </c>
      <c r="M30" s="78">
        <f>M19+M8</f>
        <v>0</v>
      </c>
      <c r="N30" s="17">
        <f>N19+N8</f>
        <v>0</v>
      </c>
      <c r="O30" s="78">
        <f>O19+O8</f>
        <v>0</v>
      </c>
      <c r="P30" s="17">
        <f>P19+P8</f>
        <v>0</v>
      </c>
      <c r="Q30" s="78">
        <f>Q19+Q8</f>
        <v>0</v>
      </c>
      <c r="R30" s="17">
        <f>R19+R8</f>
        <v>0</v>
      </c>
      <c r="S30" s="78">
        <f>S19+S8</f>
        <v>0</v>
      </c>
      <c r="T30" s="17">
        <f>T19+T8</f>
        <v>0</v>
      </c>
      <c r="U30" s="78">
        <f>U19+U8</f>
        <v>0</v>
      </c>
      <c r="V30" s="17">
        <f>V19+V8</f>
        <v>1</v>
      </c>
      <c r="W30" s="78">
        <f>W19+W8</f>
        <v>250000000</v>
      </c>
      <c r="X30" s="17">
        <f>X19+X8</f>
        <v>1</v>
      </c>
      <c r="Y30" s="78">
        <f>Y19+Y8</f>
        <v>120000000</v>
      </c>
      <c r="Z30" s="17">
        <f>Z19+Z8</f>
        <v>1</v>
      </c>
      <c r="AA30" s="78">
        <f>AA19+AA8</f>
        <v>267750000</v>
      </c>
      <c r="AB30" s="17">
        <f>AB19+AB8</f>
        <v>0</v>
      </c>
      <c r="AC30" s="78">
        <f>AC19+AC8</f>
        <v>0</v>
      </c>
      <c r="AD30" s="17">
        <f>AD19+AD8</f>
        <v>4</v>
      </c>
      <c r="AE30" s="78">
        <f>AE19+AE8</f>
        <v>130240000</v>
      </c>
      <c r="AF30" s="17">
        <f>AF19+AF8</f>
        <v>0</v>
      </c>
      <c r="AG30" s="78">
        <f>AG19+AG8</f>
        <v>0</v>
      </c>
      <c r="AH30" s="17">
        <f>AH19+AH8</f>
        <v>0</v>
      </c>
      <c r="AI30" s="78">
        <f>AI19+AI8</f>
        <v>0</v>
      </c>
      <c r="AJ30" s="17">
        <f>AJ19+AJ8</f>
        <v>0</v>
      </c>
      <c r="AK30" s="78">
        <f>AK19+AK8</f>
        <v>0</v>
      </c>
      <c r="AL30" s="17">
        <f>AL19+AL8</f>
        <v>0</v>
      </c>
      <c r="AM30" s="78">
        <f>AM19+AM8</f>
        <v>0</v>
      </c>
      <c r="AN30" s="17">
        <f>AN19+AN8</f>
        <v>0</v>
      </c>
      <c r="AO30" s="78">
        <f>AO19+AO8</f>
        <v>0</v>
      </c>
      <c r="AP30" s="17">
        <v>0</v>
      </c>
      <c r="AQ30" s="78">
        <v>0</v>
      </c>
      <c r="AR30" s="17">
        <v>0</v>
      </c>
      <c r="AS30" s="78">
        <v>0</v>
      </c>
      <c r="AT30" s="17">
        <v>0</v>
      </c>
      <c r="AU30" s="78">
        <v>0</v>
      </c>
      <c r="AV30" s="21"/>
      <c r="AW30" s="22"/>
      <c r="AX30" s="21"/>
      <c r="AY30" s="22"/>
      <c r="AZ30" s="21"/>
      <c r="BA30" s="22"/>
      <c r="BB30" s="21"/>
      <c r="BC30" s="22"/>
      <c r="BD30" s="21"/>
      <c r="BE30" s="22"/>
      <c r="BF30" s="21"/>
      <c r="BG30" s="24"/>
      <c r="BH30" s="21"/>
      <c r="BI30" s="22"/>
      <c r="BJ30" s="25"/>
      <c r="BK30" s="24"/>
      <c r="BL30" s="26"/>
      <c r="BM30" s="24"/>
      <c r="BN30" s="27"/>
      <c r="BO30" s="28"/>
      <c r="BP30" s="27"/>
      <c r="BQ30" s="28"/>
      <c r="BR30" s="27"/>
      <c r="BS30" s="28"/>
    </row>
    <row r="31" spans="1:72" ht="21" x14ac:dyDescent="0.3">
      <c r="A31" s="6" t="s">
        <v>22</v>
      </c>
      <c r="B31" s="86">
        <f t="shared" si="17"/>
        <v>4</v>
      </c>
      <c r="C31" s="78">
        <f t="shared" si="18"/>
        <v>645958228</v>
      </c>
      <c r="D31" s="17">
        <f t="shared" si="19"/>
        <v>2</v>
      </c>
      <c r="E31" s="78">
        <f t="shared" si="19"/>
        <v>244091444</v>
      </c>
      <c r="F31" s="17">
        <f t="shared" si="19"/>
        <v>1</v>
      </c>
      <c r="G31" s="78">
        <f>G20+G9</f>
        <v>301637516</v>
      </c>
      <c r="H31" s="17">
        <f>H20+H9</f>
        <v>0</v>
      </c>
      <c r="I31" s="78">
        <f>I20+I9</f>
        <v>0</v>
      </c>
      <c r="J31" s="17">
        <f>J20+J9</f>
        <v>0</v>
      </c>
      <c r="K31" s="78">
        <f>K20+K9</f>
        <v>0</v>
      </c>
      <c r="L31" s="17">
        <f>L20+L9</f>
        <v>0</v>
      </c>
      <c r="M31" s="78">
        <f>M20+M9</f>
        <v>0</v>
      </c>
      <c r="N31" s="17">
        <f>N20+N9</f>
        <v>0</v>
      </c>
      <c r="O31" s="78">
        <v>0</v>
      </c>
      <c r="P31" s="17">
        <f>P20+P9</f>
        <v>0</v>
      </c>
      <c r="Q31" s="78">
        <f>Q20+Q9</f>
        <v>0</v>
      </c>
      <c r="R31" s="17">
        <f>R20+R9</f>
        <v>0</v>
      </c>
      <c r="S31" s="78">
        <f>S20+S9</f>
        <v>0</v>
      </c>
      <c r="T31" s="17">
        <f>T20+T9</f>
        <v>0</v>
      </c>
      <c r="U31" s="78">
        <f>U20+U9</f>
        <v>0</v>
      </c>
      <c r="V31" s="17">
        <f>V20+V9</f>
        <v>0</v>
      </c>
      <c r="W31" s="78">
        <f>W20+W9</f>
        <v>0</v>
      </c>
      <c r="X31" s="17">
        <f>X20+X9</f>
        <v>0</v>
      </c>
      <c r="Y31" s="78">
        <f>Y20+Y9</f>
        <v>0</v>
      </c>
      <c r="Z31" s="17">
        <f>Z20+Z9</f>
        <v>0</v>
      </c>
      <c r="AA31" s="78">
        <f>AA20+AA9</f>
        <v>0</v>
      </c>
      <c r="AB31" s="17">
        <f>AB20+AB9</f>
        <v>0</v>
      </c>
      <c r="AC31" s="78">
        <f>AC20+AC9</f>
        <v>0</v>
      </c>
      <c r="AD31" s="17">
        <f>AD20+AD9</f>
        <v>0</v>
      </c>
      <c r="AE31" s="78">
        <f>AE20+AE9</f>
        <v>0</v>
      </c>
      <c r="AF31" s="17">
        <f>AF20+AF9</f>
        <v>1</v>
      </c>
      <c r="AG31" s="78">
        <f>AG20+AG9</f>
        <v>100229268</v>
      </c>
      <c r="AH31" s="17">
        <f>AH20+AH9</f>
        <v>0</v>
      </c>
      <c r="AI31" s="78">
        <f>AI20+AI9</f>
        <v>0</v>
      </c>
      <c r="AJ31" s="17">
        <f>AJ20+AJ9</f>
        <v>0</v>
      </c>
      <c r="AK31" s="78">
        <f>AK20+AK9</f>
        <v>0</v>
      </c>
      <c r="AL31" s="17">
        <f>AL20+AL9</f>
        <v>0</v>
      </c>
      <c r="AM31" s="78">
        <f>AM20+AM9</f>
        <v>0</v>
      </c>
      <c r="AN31" s="17">
        <f>AN20+AN9</f>
        <v>0</v>
      </c>
      <c r="AO31" s="78">
        <f>AO20+AO9</f>
        <v>0</v>
      </c>
      <c r="AP31" s="17">
        <v>0</v>
      </c>
      <c r="AQ31" s="78">
        <v>0</v>
      </c>
      <c r="AR31" s="17">
        <v>0</v>
      </c>
      <c r="AS31" s="78">
        <v>0</v>
      </c>
      <c r="AT31" s="17">
        <v>0</v>
      </c>
      <c r="AU31" s="78">
        <v>0</v>
      </c>
      <c r="AV31" s="21"/>
      <c r="AW31" s="22"/>
      <c r="AX31" s="21"/>
      <c r="AY31" s="22"/>
      <c r="AZ31" s="21"/>
      <c r="BA31" s="22"/>
      <c r="BB31" s="21"/>
      <c r="BC31" s="22"/>
      <c r="BD31" s="21"/>
      <c r="BE31" s="22"/>
      <c r="BF31" s="21"/>
      <c r="BG31" s="24"/>
      <c r="BH31" s="21"/>
      <c r="BI31" s="22"/>
      <c r="BJ31" s="25"/>
      <c r="BK31" s="24"/>
      <c r="BL31" s="26"/>
      <c r="BM31" s="24"/>
      <c r="BN31" s="27"/>
      <c r="BO31" s="28"/>
      <c r="BP31" s="27"/>
      <c r="BQ31" s="28"/>
      <c r="BR31" s="27"/>
      <c r="BS31" s="28"/>
    </row>
    <row r="32" spans="1:72" ht="21" x14ac:dyDescent="0.3">
      <c r="A32" s="6" t="s">
        <v>18</v>
      </c>
      <c r="B32" s="86">
        <f t="shared" si="17"/>
        <v>47</v>
      </c>
      <c r="C32" s="78">
        <f t="shared" si="18"/>
        <v>39290567211.290001</v>
      </c>
      <c r="D32" s="17">
        <f t="shared" si="19"/>
        <v>5</v>
      </c>
      <c r="E32" s="78">
        <f t="shared" si="19"/>
        <v>1668956849</v>
      </c>
      <c r="F32" s="17">
        <f t="shared" si="19"/>
        <v>2</v>
      </c>
      <c r="G32" s="78">
        <f>G21+G10</f>
        <v>874988981</v>
      </c>
      <c r="H32" s="17">
        <f>H21+H10</f>
        <v>4</v>
      </c>
      <c r="I32" s="78">
        <f>I21+I10</f>
        <v>6784192731</v>
      </c>
      <c r="J32" s="17">
        <f>J21+J10</f>
        <v>7</v>
      </c>
      <c r="K32" s="78">
        <f>K21+K10</f>
        <v>4650788392</v>
      </c>
      <c r="L32" s="17">
        <f>L21+L10</f>
        <v>3</v>
      </c>
      <c r="M32" s="78">
        <f>M21+M10</f>
        <v>97695870</v>
      </c>
      <c r="N32" s="17">
        <f>N21+N10</f>
        <v>2</v>
      </c>
      <c r="O32" s="78">
        <f>O21+O10</f>
        <v>2362061364.29</v>
      </c>
      <c r="P32" s="17">
        <f>P21+P10</f>
        <v>0</v>
      </c>
      <c r="Q32" s="78">
        <f>Q21+Q10</f>
        <v>0</v>
      </c>
      <c r="R32" s="17">
        <f>R21+R10</f>
        <v>5</v>
      </c>
      <c r="S32" s="78">
        <f>S21+S10</f>
        <v>2782385127</v>
      </c>
      <c r="T32" s="17">
        <f>T21+T10</f>
        <v>2</v>
      </c>
      <c r="U32" s="78">
        <f>U21+U10</f>
        <v>972479688</v>
      </c>
      <c r="V32" s="17">
        <f>V21+V10</f>
        <v>3</v>
      </c>
      <c r="W32" s="78">
        <f>W21+W10</f>
        <v>558687697</v>
      </c>
      <c r="X32" s="17">
        <f>X21+X10</f>
        <v>0</v>
      </c>
      <c r="Y32" s="78">
        <f>Y21+Y10</f>
        <v>0</v>
      </c>
      <c r="Z32" s="17">
        <f>Z21+Z10</f>
        <v>2</v>
      </c>
      <c r="AA32" s="78">
        <f>AA21+AA10</f>
        <v>501068365</v>
      </c>
      <c r="AB32" s="17">
        <f>AB21+AB10</f>
        <v>3</v>
      </c>
      <c r="AC32" s="78">
        <f>AC21+AC10</f>
        <v>628855355</v>
      </c>
      <c r="AD32" s="17">
        <f>AD21+AD10</f>
        <v>0</v>
      </c>
      <c r="AE32" s="78">
        <f>AE21+AE10</f>
        <v>0</v>
      </c>
      <c r="AF32" s="17">
        <f>AF21+AF10</f>
        <v>2</v>
      </c>
      <c r="AG32" s="78">
        <f>AG21+AG10</f>
        <v>395750316</v>
      </c>
      <c r="AH32" s="17">
        <f>AH21+AH10</f>
        <v>3</v>
      </c>
      <c r="AI32" s="78">
        <f>AI21+AI10</f>
        <v>1934223206</v>
      </c>
      <c r="AJ32" s="17">
        <f>AJ21+AJ10</f>
        <v>1</v>
      </c>
      <c r="AK32" s="78">
        <f>AK21+AK10</f>
        <v>195523040</v>
      </c>
      <c r="AL32" s="17">
        <f>AL21+AL10</f>
        <v>2</v>
      </c>
      <c r="AM32" s="78">
        <f>AM21+AM10</f>
        <v>14282982479</v>
      </c>
      <c r="AN32" s="17">
        <f>AN21+AN10</f>
        <v>1</v>
      </c>
      <c r="AO32" s="78">
        <f>AO21+AO10</f>
        <v>599927751</v>
      </c>
      <c r="AP32" s="17">
        <v>0</v>
      </c>
      <c r="AQ32" s="78">
        <v>0</v>
      </c>
      <c r="AR32" s="17">
        <v>0</v>
      </c>
      <c r="AS32" s="78">
        <v>0</v>
      </c>
      <c r="AT32" s="17">
        <v>0</v>
      </c>
      <c r="AU32" s="78">
        <v>0</v>
      </c>
      <c r="AV32" s="21"/>
      <c r="AW32" s="22"/>
      <c r="AX32" s="21"/>
      <c r="AY32" s="22"/>
      <c r="AZ32" s="21"/>
      <c r="BA32" s="22"/>
      <c r="BB32" s="21"/>
      <c r="BC32" s="22"/>
      <c r="BD32" s="21"/>
      <c r="BE32" s="22"/>
      <c r="BF32" s="21"/>
      <c r="BG32" s="24"/>
      <c r="BH32" s="21"/>
      <c r="BI32" s="22"/>
      <c r="BJ32" s="25"/>
      <c r="BK32" s="24"/>
      <c r="BL32" s="26"/>
      <c r="BM32" s="24"/>
      <c r="BN32" s="27"/>
      <c r="BO32" s="28"/>
      <c r="BP32" s="27"/>
      <c r="BQ32" s="28"/>
      <c r="BR32" s="27"/>
      <c r="BS32" s="28"/>
    </row>
    <row r="33" spans="1:72" ht="21" x14ac:dyDescent="0.3">
      <c r="A33" s="6" t="s">
        <v>19</v>
      </c>
      <c r="B33" s="86">
        <f t="shared" si="17"/>
        <v>19</v>
      </c>
      <c r="C33" s="78">
        <f t="shared" si="18"/>
        <v>8845690745</v>
      </c>
      <c r="D33" s="17">
        <f t="shared" si="19"/>
        <v>0</v>
      </c>
      <c r="E33" s="78">
        <f t="shared" si="19"/>
        <v>0</v>
      </c>
      <c r="F33" s="17">
        <f t="shared" si="19"/>
        <v>3</v>
      </c>
      <c r="G33" s="78">
        <f>G22+G11</f>
        <v>3686477779</v>
      </c>
      <c r="H33" s="17">
        <f>H22+H11</f>
        <v>1</v>
      </c>
      <c r="I33" s="78">
        <f>I22+I11</f>
        <v>131749375</v>
      </c>
      <c r="J33" s="17">
        <f>J22+J11</f>
        <v>4</v>
      </c>
      <c r="K33" s="78">
        <f>K22+K11</f>
        <v>3810670060</v>
      </c>
      <c r="L33" s="17">
        <f>L22+L11</f>
        <v>0</v>
      </c>
      <c r="M33" s="78">
        <f>M22+M11</f>
        <v>0</v>
      </c>
      <c r="N33" s="17">
        <f>N22+N11</f>
        <v>1</v>
      </c>
      <c r="O33" s="78">
        <f>O22+O11</f>
        <v>140490508</v>
      </c>
      <c r="P33" s="17">
        <f>P22+P11</f>
        <v>0</v>
      </c>
      <c r="Q33" s="78">
        <f>Q22+Q11</f>
        <v>0</v>
      </c>
      <c r="R33" s="17">
        <f>R22+R11</f>
        <v>2</v>
      </c>
      <c r="S33" s="78">
        <f>S22+S11</f>
        <v>122882728</v>
      </c>
      <c r="T33" s="17">
        <f>T22+T11</f>
        <v>1</v>
      </c>
      <c r="U33" s="78">
        <f>U22+U11</f>
        <v>239509859</v>
      </c>
      <c r="V33" s="17">
        <f>V22+V11</f>
        <v>3</v>
      </c>
      <c r="W33" s="78">
        <f>W22+W11</f>
        <v>278285993</v>
      </c>
      <c r="X33" s="17">
        <f>X22+X11</f>
        <v>0</v>
      </c>
      <c r="Y33" s="78">
        <f>Y22+Y11</f>
        <v>0</v>
      </c>
      <c r="Z33" s="17">
        <f>Z22+Z11</f>
        <v>1</v>
      </c>
      <c r="AA33" s="78">
        <f>AA22+AA11</f>
        <v>36390600</v>
      </c>
      <c r="AB33" s="17">
        <f>AB22+AB11</f>
        <v>0</v>
      </c>
      <c r="AC33" s="78">
        <f>AC22+AC11</f>
        <v>0</v>
      </c>
      <c r="AD33" s="17">
        <f>AD22+AD11</f>
        <v>1</v>
      </c>
      <c r="AE33" s="78">
        <f>AE22+AE11</f>
        <v>117319928</v>
      </c>
      <c r="AF33" s="17">
        <f>AF22+AF11</f>
        <v>1</v>
      </c>
      <c r="AG33" s="78">
        <f>AG22+AG11</f>
        <v>162913915</v>
      </c>
      <c r="AH33" s="17">
        <f>AH22+AH11</f>
        <v>0</v>
      </c>
      <c r="AI33" s="78">
        <f>AI22+AI11</f>
        <v>0</v>
      </c>
      <c r="AJ33" s="17">
        <f>AJ22+AJ11</f>
        <v>0</v>
      </c>
      <c r="AK33" s="78">
        <f>AK22+AK11</f>
        <v>0</v>
      </c>
      <c r="AL33" s="17">
        <f>AL22+AL11</f>
        <v>0</v>
      </c>
      <c r="AM33" s="78">
        <f>AM22+AM11</f>
        <v>0</v>
      </c>
      <c r="AN33" s="17">
        <f>AN22+AN11</f>
        <v>1</v>
      </c>
      <c r="AO33" s="78">
        <f>AO22+AO11</f>
        <v>119000000</v>
      </c>
      <c r="AP33" s="17">
        <v>0</v>
      </c>
      <c r="AQ33" s="78">
        <v>0</v>
      </c>
      <c r="AR33" s="17">
        <v>0</v>
      </c>
      <c r="AS33" s="78">
        <v>0</v>
      </c>
      <c r="AT33" s="17">
        <v>0</v>
      </c>
      <c r="AU33" s="78">
        <v>0</v>
      </c>
      <c r="AV33" s="21"/>
      <c r="AW33" s="22"/>
      <c r="AX33" s="21"/>
      <c r="AY33" s="22"/>
      <c r="AZ33" s="21"/>
      <c r="BA33" s="22"/>
      <c r="BB33" s="21"/>
      <c r="BC33" s="22"/>
      <c r="BD33" s="21"/>
      <c r="BE33" s="22"/>
      <c r="BF33" s="21"/>
      <c r="BG33" s="24"/>
      <c r="BH33" s="21"/>
      <c r="BI33" s="22"/>
      <c r="BJ33" s="25"/>
      <c r="BK33" s="24"/>
      <c r="BL33" s="26"/>
      <c r="BM33" s="24"/>
      <c r="BN33" s="27"/>
      <c r="BO33" s="28"/>
      <c r="BP33" s="27"/>
      <c r="BQ33" s="28"/>
      <c r="BR33" s="27"/>
      <c r="BS33" s="28"/>
    </row>
    <row r="34" spans="1:72" ht="21" customHeight="1" x14ac:dyDescent="0.3">
      <c r="A34" s="9" t="s">
        <v>33</v>
      </c>
      <c r="B34" s="18">
        <f t="shared" ref="B34:O34" si="20">SUM(B29:B33)</f>
        <v>87</v>
      </c>
      <c r="C34" s="79">
        <f t="shared" si="20"/>
        <v>52517133647.290001</v>
      </c>
      <c r="D34" s="18">
        <f>SUM(D29:D33)</f>
        <v>7</v>
      </c>
      <c r="E34" s="79">
        <f>SUM(E29:E33)</f>
        <v>1913048293</v>
      </c>
      <c r="F34" s="18">
        <f t="shared" ref="F34:K34" si="21">SUM(F29:F33)</f>
        <v>9</v>
      </c>
      <c r="G34" s="79">
        <f t="shared" si="21"/>
        <v>5621756376</v>
      </c>
      <c r="H34" s="18">
        <f t="shared" si="21"/>
        <v>6</v>
      </c>
      <c r="I34" s="79">
        <f t="shared" si="21"/>
        <v>7028531630</v>
      </c>
      <c r="J34" s="18">
        <f t="shared" si="21"/>
        <v>11</v>
      </c>
      <c r="K34" s="79">
        <f t="shared" si="21"/>
        <v>8461458452</v>
      </c>
      <c r="L34" s="18">
        <f t="shared" si="20"/>
        <v>5</v>
      </c>
      <c r="M34" s="79">
        <f t="shared" si="20"/>
        <v>1186410040</v>
      </c>
      <c r="N34" s="18">
        <f t="shared" si="20"/>
        <v>4</v>
      </c>
      <c r="O34" s="79">
        <f t="shared" si="20"/>
        <v>2662041972.29</v>
      </c>
      <c r="P34" s="18">
        <f t="shared" ref="P34:U34" si="22">SUM(P29:P33)</f>
        <v>1</v>
      </c>
      <c r="Q34" s="79">
        <f t="shared" si="22"/>
        <v>11898169</v>
      </c>
      <c r="R34" s="18">
        <f t="shared" si="22"/>
        <v>7</v>
      </c>
      <c r="S34" s="79">
        <f t="shared" si="22"/>
        <v>2905267855</v>
      </c>
      <c r="T34" s="18">
        <f t="shared" si="22"/>
        <v>3</v>
      </c>
      <c r="U34" s="79">
        <f t="shared" si="22"/>
        <v>1211989547</v>
      </c>
      <c r="V34" s="18">
        <f t="shared" ref="V34:AA34" si="23">SUM(V29:V33)</f>
        <v>7</v>
      </c>
      <c r="W34" s="79">
        <f t="shared" si="23"/>
        <v>1086973690</v>
      </c>
      <c r="X34" s="18">
        <f t="shared" si="23"/>
        <v>2</v>
      </c>
      <c r="Y34" s="79">
        <f t="shared" si="23"/>
        <v>805633400</v>
      </c>
      <c r="Z34" s="18">
        <f t="shared" si="23"/>
        <v>4</v>
      </c>
      <c r="AA34" s="79">
        <f t="shared" si="23"/>
        <v>805208965</v>
      </c>
      <c r="AB34" s="18">
        <f t="shared" ref="AB34:AG34" si="24">SUM(AB29:AB33)</f>
        <v>3</v>
      </c>
      <c r="AC34" s="79">
        <f t="shared" si="24"/>
        <v>628855355</v>
      </c>
      <c r="AD34" s="18">
        <f t="shared" si="24"/>
        <v>5</v>
      </c>
      <c r="AE34" s="79">
        <f t="shared" si="24"/>
        <v>247559928</v>
      </c>
      <c r="AF34" s="18">
        <f t="shared" si="24"/>
        <v>4</v>
      </c>
      <c r="AG34" s="79">
        <f t="shared" si="24"/>
        <v>658893499</v>
      </c>
      <c r="AH34" s="18">
        <f t="shared" ref="AH34:AM34" si="25">SUM(AH29:AH33)</f>
        <v>4</v>
      </c>
      <c r="AI34" s="79">
        <f t="shared" si="25"/>
        <v>2084173206</v>
      </c>
      <c r="AJ34" s="18">
        <f t="shared" si="25"/>
        <v>1</v>
      </c>
      <c r="AK34" s="79">
        <f t="shared" si="25"/>
        <v>195523040</v>
      </c>
      <c r="AL34" s="18">
        <f t="shared" si="25"/>
        <v>2</v>
      </c>
      <c r="AM34" s="79">
        <f t="shared" si="25"/>
        <v>14282982479</v>
      </c>
      <c r="AN34" s="18">
        <f t="shared" ref="AN34:AS34" si="26">SUM(AN29:AN33)</f>
        <v>2</v>
      </c>
      <c r="AO34" s="79">
        <f t="shared" si="26"/>
        <v>718927751</v>
      </c>
      <c r="AP34" s="18">
        <f t="shared" si="26"/>
        <v>0</v>
      </c>
      <c r="AQ34" s="79">
        <f t="shared" si="26"/>
        <v>0</v>
      </c>
      <c r="AR34" s="18">
        <f t="shared" si="26"/>
        <v>0</v>
      </c>
      <c r="AS34" s="79">
        <f t="shared" si="26"/>
        <v>0</v>
      </c>
      <c r="AT34" s="18">
        <f t="shared" ref="AT34:AU34" si="27">SUM(AT29:AT33)</f>
        <v>0</v>
      </c>
      <c r="AU34" s="79">
        <f t="shared" si="27"/>
        <v>0</v>
      </c>
      <c r="AV34" s="29"/>
      <c r="AW34" s="30"/>
      <c r="AX34" s="29"/>
      <c r="AY34" s="30"/>
      <c r="AZ34" s="29"/>
      <c r="BA34" s="30"/>
      <c r="BB34" s="29"/>
      <c r="BC34" s="30"/>
      <c r="BD34" s="29"/>
      <c r="BE34" s="30"/>
      <c r="BF34" s="29"/>
      <c r="BG34" s="32"/>
      <c r="BH34" s="29"/>
      <c r="BI34" s="30"/>
      <c r="BJ34" s="33"/>
      <c r="BK34" s="32"/>
      <c r="BL34" s="34"/>
      <c r="BM34" s="32"/>
      <c r="BN34" s="35"/>
      <c r="BO34" s="36"/>
      <c r="BP34" s="35"/>
      <c r="BQ34" s="36"/>
      <c r="BR34" s="35"/>
      <c r="BS34" s="36"/>
    </row>
    <row r="35" spans="1:72" x14ac:dyDescent="0.3">
      <c r="D35"/>
      <c r="E35"/>
      <c r="F35"/>
      <c r="G35"/>
      <c r="H35"/>
      <c r="I35"/>
      <c r="J35"/>
      <c r="K35"/>
      <c r="L35"/>
      <c r="M35"/>
      <c r="N35"/>
      <c r="O35"/>
      <c r="P35"/>
      <c r="Q35"/>
      <c r="R35"/>
      <c r="S35"/>
      <c r="T35"/>
      <c r="U35"/>
      <c r="V35"/>
      <c r="W35"/>
      <c r="X35"/>
      <c r="Y35"/>
      <c r="Z35"/>
      <c r="AA35"/>
      <c r="AB35"/>
      <c r="AC35"/>
      <c r="AD35"/>
      <c r="AE35"/>
      <c r="AF35"/>
      <c r="AG35"/>
      <c r="AH35"/>
      <c r="AI35"/>
      <c r="AJ35"/>
      <c r="AK35"/>
    </row>
    <row r="36" spans="1:72" x14ac:dyDescent="0.3">
      <c r="D36"/>
      <c r="E36"/>
      <c r="F36"/>
      <c r="G36"/>
      <c r="H36"/>
      <c r="I36"/>
      <c r="J36"/>
      <c r="K36"/>
      <c r="L36"/>
      <c r="M36"/>
      <c r="N36"/>
      <c r="O36"/>
      <c r="P36"/>
      <c r="Q36"/>
      <c r="R36"/>
      <c r="S36"/>
      <c r="T36"/>
      <c r="U36"/>
      <c r="V36"/>
      <c r="W36"/>
      <c r="X36"/>
      <c r="Y36"/>
      <c r="Z36"/>
      <c r="AA36"/>
      <c r="AB36"/>
      <c r="AC36"/>
      <c r="AD36"/>
      <c r="AE36"/>
      <c r="AF36"/>
      <c r="AG36"/>
      <c r="AH36"/>
      <c r="AI36"/>
      <c r="AJ36"/>
      <c r="AK36"/>
    </row>
    <row r="37" spans="1:72" ht="25.8" x14ac:dyDescent="0.5">
      <c r="A37" s="7" t="s">
        <v>34</v>
      </c>
      <c r="D37"/>
      <c r="E37"/>
      <c r="F37"/>
      <c r="G37"/>
      <c r="H37"/>
      <c r="I37"/>
      <c r="J37"/>
      <c r="K37"/>
      <c r="L37"/>
      <c r="M37"/>
      <c r="N37"/>
      <c r="O37"/>
      <c r="P37"/>
      <c r="Q37"/>
      <c r="R37"/>
      <c r="S37"/>
      <c r="T37"/>
      <c r="U37"/>
      <c r="V37"/>
      <c r="W37"/>
      <c r="X37"/>
      <c r="Y37"/>
      <c r="Z37"/>
      <c r="AA37"/>
      <c r="AB37"/>
      <c r="AC37"/>
      <c r="AD37"/>
      <c r="AE37"/>
      <c r="AF37"/>
      <c r="AG37"/>
      <c r="AH37"/>
      <c r="AI37"/>
      <c r="AJ37"/>
      <c r="AK37"/>
    </row>
    <row r="38" spans="1:72" s="5" customFormat="1" ht="31.5" customHeight="1" x14ac:dyDescent="0.3">
      <c r="A38" s="8"/>
      <c r="B38" s="115" t="s">
        <v>46</v>
      </c>
      <c r="C38" s="115"/>
      <c r="D38" s="114" t="s">
        <v>95</v>
      </c>
      <c r="E38" s="115"/>
      <c r="F38" s="114" t="s">
        <v>87</v>
      </c>
      <c r="G38" s="115"/>
      <c r="H38" s="114" t="s">
        <v>84</v>
      </c>
      <c r="I38" s="115"/>
      <c r="J38" s="114" t="s">
        <v>76</v>
      </c>
      <c r="K38" s="115"/>
      <c r="L38" s="114" t="s">
        <v>74</v>
      </c>
      <c r="M38" s="115"/>
      <c r="N38" s="114" t="s">
        <v>73</v>
      </c>
      <c r="O38" s="115"/>
      <c r="P38" s="114" t="s">
        <v>71</v>
      </c>
      <c r="Q38" s="115"/>
      <c r="R38" s="114" t="s">
        <v>70</v>
      </c>
      <c r="S38" s="115"/>
      <c r="T38" s="114" t="s">
        <v>68</v>
      </c>
      <c r="U38" s="115"/>
      <c r="V38" s="114" t="s">
        <v>67</v>
      </c>
      <c r="W38" s="115"/>
      <c r="X38" s="114" t="s">
        <v>65</v>
      </c>
      <c r="Y38" s="115"/>
      <c r="Z38" s="114" t="s">
        <v>64</v>
      </c>
      <c r="AA38" s="115"/>
      <c r="AB38" s="114" t="s">
        <v>62</v>
      </c>
      <c r="AC38" s="115"/>
      <c r="AD38" s="114" t="s">
        <v>61</v>
      </c>
      <c r="AE38" s="115"/>
      <c r="AF38" s="114" t="s">
        <v>59</v>
      </c>
      <c r="AG38" s="115"/>
      <c r="AH38" s="114" t="s">
        <v>58</v>
      </c>
      <c r="AI38" s="115"/>
      <c r="AJ38" s="114" t="s">
        <v>57</v>
      </c>
      <c r="AK38" s="115"/>
      <c r="AL38" s="114" t="s">
        <v>55</v>
      </c>
      <c r="AM38" s="115"/>
      <c r="AN38" s="114" t="s">
        <v>53</v>
      </c>
      <c r="AO38" s="115"/>
      <c r="AP38" s="114" t="s">
        <v>52</v>
      </c>
      <c r="AQ38" s="115"/>
      <c r="AR38" s="114" t="s">
        <v>51</v>
      </c>
      <c r="AS38" s="115"/>
      <c r="AT38" s="114" t="s">
        <v>47</v>
      </c>
      <c r="AU38" s="115"/>
      <c r="AV38" s="118"/>
      <c r="AW38" s="119"/>
      <c r="AX38" s="118"/>
      <c r="AY38" s="119"/>
      <c r="AZ38" s="118"/>
      <c r="BA38" s="119"/>
      <c r="BB38" s="118"/>
      <c r="BC38" s="119"/>
      <c r="BD38" s="118"/>
      <c r="BE38" s="119"/>
      <c r="BF38" s="118"/>
      <c r="BG38" s="119"/>
      <c r="BH38" s="118"/>
      <c r="BI38" s="119"/>
      <c r="BJ38" s="118"/>
      <c r="BK38" s="119"/>
      <c r="BL38" s="118"/>
      <c r="BM38" s="119"/>
      <c r="BN38" s="118"/>
      <c r="BO38" s="119"/>
      <c r="BP38" s="118"/>
      <c r="BQ38" s="119"/>
      <c r="BR38" s="118"/>
      <c r="BS38" s="118"/>
      <c r="BT38"/>
    </row>
    <row r="39" spans="1:72" s="5" customFormat="1" ht="32.25" customHeight="1" x14ac:dyDescent="0.3">
      <c r="B39" s="85" t="s">
        <v>20</v>
      </c>
      <c r="C39" s="77" t="s">
        <v>21</v>
      </c>
      <c r="D39" s="85" t="s">
        <v>20</v>
      </c>
      <c r="E39" s="77" t="s">
        <v>21</v>
      </c>
      <c r="F39" s="85" t="s">
        <v>20</v>
      </c>
      <c r="G39" s="77" t="s">
        <v>21</v>
      </c>
      <c r="H39" s="85" t="s">
        <v>20</v>
      </c>
      <c r="I39" s="77" t="s">
        <v>21</v>
      </c>
      <c r="J39" s="85" t="s">
        <v>20</v>
      </c>
      <c r="K39" s="77" t="s">
        <v>21</v>
      </c>
      <c r="L39" s="85" t="s">
        <v>20</v>
      </c>
      <c r="M39" s="77" t="s">
        <v>21</v>
      </c>
      <c r="N39" s="85" t="s">
        <v>20</v>
      </c>
      <c r="O39" s="77" t="s">
        <v>21</v>
      </c>
      <c r="P39" s="85" t="s">
        <v>20</v>
      </c>
      <c r="Q39" s="77" t="s">
        <v>21</v>
      </c>
      <c r="R39" s="85" t="s">
        <v>20</v>
      </c>
      <c r="S39" s="77" t="s">
        <v>21</v>
      </c>
      <c r="T39" s="85" t="s">
        <v>20</v>
      </c>
      <c r="U39" s="77" t="s">
        <v>21</v>
      </c>
      <c r="V39" s="85" t="s">
        <v>20</v>
      </c>
      <c r="W39" s="77" t="s">
        <v>21</v>
      </c>
      <c r="X39" s="85" t="s">
        <v>20</v>
      </c>
      <c r="Y39" s="77" t="s">
        <v>21</v>
      </c>
      <c r="Z39" s="85" t="s">
        <v>20</v>
      </c>
      <c r="AA39" s="77" t="s">
        <v>21</v>
      </c>
      <c r="AB39" s="85" t="s">
        <v>20</v>
      </c>
      <c r="AC39" s="77" t="s">
        <v>21</v>
      </c>
      <c r="AD39" s="85" t="s">
        <v>20</v>
      </c>
      <c r="AE39" s="77" t="s">
        <v>21</v>
      </c>
      <c r="AF39" s="85" t="s">
        <v>20</v>
      </c>
      <c r="AG39" s="77" t="s">
        <v>21</v>
      </c>
      <c r="AH39" s="85" t="s">
        <v>20</v>
      </c>
      <c r="AI39" s="77" t="s">
        <v>21</v>
      </c>
      <c r="AJ39" s="85" t="s">
        <v>20</v>
      </c>
      <c r="AK39" s="77" t="s">
        <v>21</v>
      </c>
      <c r="AL39" s="85" t="s">
        <v>20</v>
      </c>
      <c r="AM39" s="77" t="s">
        <v>21</v>
      </c>
      <c r="AN39" s="85" t="s">
        <v>20</v>
      </c>
      <c r="AO39" s="77" t="s">
        <v>21</v>
      </c>
      <c r="AP39" s="85" t="s">
        <v>20</v>
      </c>
      <c r="AQ39" s="77" t="s">
        <v>21</v>
      </c>
      <c r="AR39" s="85" t="s">
        <v>20</v>
      </c>
      <c r="AS39" s="77" t="s">
        <v>21</v>
      </c>
      <c r="AT39" s="85" t="s">
        <v>20</v>
      </c>
      <c r="AU39" s="77" t="s">
        <v>21</v>
      </c>
      <c r="AV39" s="4"/>
      <c r="AW39" s="20"/>
      <c r="AX39" s="4"/>
      <c r="AY39" s="20"/>
      <c r="AZ39" s="4"/>
      <c r="BA39" s="20"/>
      <c r="BB39" s="4"/>
      <c r="BC39" s="20"/>
      <c r="BD39" s="4"/>
      <c r="BE39" s="20"/>
      <c r="BF39" s="4"/>
      <c r="BG39" s="20"/>
      <c r="BH39" s="4"/>
      <c r="BI39" s="20"/>
      <c r="BJ39" s="4"/>
      <c r="BK39" s="20"/>
      <c r="BL39" s="4"/>
      <c r="BM39" s="20"/>
      <c r="BN39" s="4"/>
      <c r="BO39" s="20"/>
      <c r="BP39" s="4"/>
      <c r="BQ39" s="20"/>
      <c r="BR39" s="4"/>
      <c r="BS39" s="20"/>
      <c r="BT39"/>
    </row>
    <row r="40" spans="1:72" ht="21" x14ac:dyDescent="0.3">
      <c r="A40" s="9" t="s">
        <v>31</v>
      </c>
      <c r="B40" s="88">
        <f>B12</f>
        <v>54</v>
      </c>
      <c r="C40" s="80">
        <f t="shared" ref="C40" si="28">C12</f>
        <v>42411110435</v>
      </c>
      <c r="D40" s="19">
        <f>D12</f>
        <v>4</v>
      </c>
      <c r="E40" s="80">
        <f>E12</f>
        <v>667097770</v>
      </c>
      <c r="F40" s="19">
        <f>F12</f>
        <v>6</v>
      </c>
      <c r="G40" s="80">
        <f>G12</f>
        <v>4855460776</v>
      </c>
      <c r="H40" s="19">
        <f>H12</f>
        <v>5</v>
      </c>
      <c r="I40" s="80">
        <f>I12</f>
        <v>6062274130</v>
      </c>
      <c r="J40" s="19">
        <f>J12</f>
        <v>6</v>
      </c>
      <c r="K40" s="80">
        <f>K12</f>
        <v>6622310090</v>
      </c>
      <c r="L40" s="19">
        <f>L12</f>
        <v>2</v>
      </c>
      <c r="M40" s="80">
        <f>M12</f>
        <v>1088714170</v>
      </c>
      <c r="N40" s="19">
        <f>N12</f>
        <v>1</v>
      </c>
      <c r="O40" s="80">
        <f>O12</f>
        <v>159490100</v>
      </c>
      <c r="P40" s="19">
        <f>P12</f>
        <v>0</v>
      </c>
      <c r="Q40" s="80">
        <f>Q12</f>
        <v>0</v>
      </c>
      <c r="R40" s="19">
        <f>R12</f>
        <v>5</v>
      </c>
      <c r="S40" s="80">
        <f>S12</f>
        <v>2782385127</v>
      </c>
      <c r="T40" s="19">
        <f>T12</f>
        <v>2</v>
      </c>
      <c r="U40" s="80">
        <f>U12</f>
        <v>1175595294</v>
      </c>
      <c r="V40" s="19">
        <f>V12</f>
        <v>4</v>
      </c>
      <c r="W40" s="80">
        <f>W12</f>
        <v>920518175</v>
      </c>
      <c r="X40" s="19">
        <f>X12</f>
        <v>2</v>
      </c>
      <c r="Y40" s="80">
        <f>Y12</f>
        <v>805633400</v>
      </c>
      <c r="Z40" s="19">
        <f>Z12</f>
        <v>3</v>
      </c>
      <c r="AA40" s="80">
        <f>AA12</f>
        <v>768818365</v>
      </c>
      <c r="AB40" s="19">
        <f>AB12</f>
        <v>1</v>
      </c>
      <c r="AC40" s="80">
        <f>AC12</f>
        <v>100223838</v>
      </c>
      <c r="AD40" s="19">
        <f>AD12</f>
        <v>1</v>
      </c>
      <c r="AE40" s="80">
        <f>AE12</f>
        <v>117319928</v>
      </c>
      <c r="AF40" s="19">
        <f>AF12</f>
        <v>4</v>
      </c>
      <c r="AG40" s="80">
        <f>AG12</f>
        <v>658893499</v>
      </c>
      <c r="AH40" s="19">
        <f>AH12</f>
        <v>2</v>
      </c>
      <c r="AI40" s="80">
        <f>AI12</f>
        <v>309950000</v>
      </c>
      <c r="AJ40" s="19">
        <f>AJ12</f>
        <v>1</v>
      </c>
      <c r="AK40" s="80">
        <f>AK12</f>
        <v>195523040</v>
      </c>
      <c r="AL40" s="19">
        <f>AL12</f>
        <v>2</v>
      </c>
      <c r="AM40" s="80">
        <f>AM12</f>
        <v>14282982479</v>
      </c>
      <c r="AN40" s="19">
        <f>AN12</f>
        <v>2</v>
      </c>
      <c r="AO40" s="80">
        <f>AO12</f>
        <v>718927751</v>
      </c>
      <c r="AP40" s="19">
        <f>AP12</f>
        <v>1</v>
      </c>
      <c r="AQ40" s="80">
        <f>AQ12</f>
        <v>118992503</v>
      </c>
      <c r="AR40" s="19">
        <v>0</v>
      </c>
      <c r="AS40" s="80">
        <v>0</v>
      </c>
      <c r="AT40" s="19">
        <f>AT12</f>
        <v>0</v>
      </c>
      <c r="AU40" s="80">
        <f>AU12</f>
        <v>0</v>
      </c>
      <c r="AV40" s="38"/>
      <c r="AW40" s="39"/>
      <c r="AX40" s="38"/>
      <c r="AY40" s="39"/>
      <c r="AZ40" s="38"/>
      <c r="BA40" s="39"/>
      <c r="BB40" s="38"/>
      <c r="BC40" s="39"/>
      <c r="BD40" s="38"/>
      <c r="BE40" s="39"/>
      <c r="BF40" s="40"/>
      <c r="BG40" s="40"/>
      <c r="BH40" s="38"/>
      <c r="BI40" s="39"/>
      <c r="BJ40" s="41"/>
      <c r="BK40" s="40"/>
      <c r="BL40" s="42"/>
      <c r="BM40" s="40"/>
      <c r="BN40" s="43"/>
      <c r="BO40" s="44"/>
      <c r="BP40" s="43"/>
      <c r="BQ40" s="44"/>
      <c r="BR40" s="43"/>
      <c r="BS40" s="44"/>
    </row>
    <row r="41" spans="1:72" ht="21" x14ac:dyDescent="0.3">
      <c r="A41" s="9" t="s">
        <v>32</v>
      </c>
      <c r="B41" s="88">
        <f t="shared" ref="B41:C41" si="29">B23</f>
        <v>34</v>
      </c>
      <c r="C41" s="80">
        <f t="shared" si="29"/>
        <v>10225015715.290001</v>
      </c>
      <c r="D41" s="19">
        <f>D23</f>
        <v>3</v>
      </c>
      <c r="E41" s="80">
        <f>E23</f>
        <v>1245950523</v>
      </c>
      <c r="F41" s="19">
        <f t="shared" ref="F41:AQ41" si="30">F23</f>
        <v>3</v>
      </c>
      <c r="G41" s="80">
        <f t="shared" si="30"/>
        <v>766295600</v>
      </c>
      <c r="H41" s="19">
        <f t="shared" si="30"/>
        <v>1</v>
      </c>
      <c r="I41" s="80">
        <f t="shared" si="30"/>
        <v>966257500</v>
      </c>
      <c r="J41" s="19">
        <f t="shared" si="30"/>
        <v>5</v>
      </c>
      <c r="K41" s="80">
        <f t="shared" si="30"/>
        <v>1839148362</v>
      </c>
      <c r="L41" s="19">
        <f t="shared" si="30"/>
        <v>3</v>
      </c>
      <c r="M41" s="80">
        <f t="shared" si="30"/>
        <v>97695870</v>
      </c>
      <c r="N41" s="19">
        <f t="shared" si="30"/>
        <v>3</v>
      </c>
      <c r="O41" s="80">
        <f t="shared" si="30"/>
        <v>2502551872.29</v>
      </c>
      <c r="P41" s="19">
        <f t="shared" si="30"/>
        <v>1</v>
      </c>
      <c r="Q41" s="80">
        <f t="shared" si="30"/>
        <v>11898169</v>
      </c>
      <c r="R41" s="19">
        <f t="shared" si="30"/>
        <v>2</v>
      </c>
      <c r="S41" s="80">
        <f t="shared" si="30"/>
        <v>122882728</v>
      </c>
      <c r="T41" s="19">
        <f t="shared" si="30"/>
        <v>1</v>
      </c>
      <c r="U41" s="80">
        <f t="shared" si="30"/>
        <v>36394253</v>
      </c>
      <c r="V41" s="19">
        <f t="shared" si="30"/>
        <v>3</v>
      </c>
      <c r="W41" s="80">
        <f t="shared" si="30"/>
        <v>166455515</v>
      </c>
      <c r="X41" s="19">
        <f t="shared" si="30"/>
        <v>0</v>
      </c>
      <c r="Y41" s="80">
        <f t="shared" si="30"/>
        <v>0</v>
      </c>
      <c r="Z41" s="19">
        <f t="shared" si="30"/>
        <v>1</v>
      </c>
      <c r="AA41" s="80">
        <f t="shared" si="30"/>
        <v>36390600</v>
      </c>
      <c r="AB41" s="19">
        <f t="shared" si="30"/>
        <v>2</v>
      </c>
      <c r="AC41" s="80">
        <f t="shared" si="30"/>
        <v>528631517</v>
      </c>
      <c r="AD41" s="19">
        <f t="shared" si="30"/>
        <v>4</v>
      </c>
      <c r="AE41" s="80">
        <f t="shared" si="30"/>
        <v>130240000</v>
      </c>
      <c r="AF41" s="19">
        <f t="shared" si="30"/>
        <v>0</v>
      </c>
      <c r="AG41" s="80">
        <f t="shared" si="30"/>
        <v>0</v>
      </c>
      <c r="AH41" s="19">
        <f t="shared" si="30"/>
        <v>2</v>
      </c>
      <c r="AI41" s="80">
        <f t="shared" si="30"/>
        <v>1774223206</v>
      </c>
      <c r="AJ41" s="19">
        <f t="shared" si="30"/>
        <v>0</v>
      </c>
      <c r="AK41" s="80">
        <f t="shared" si="30"/>
        <v>0</v>
      </c>
      <c r="AL41" s="19">
        <f t="shared" si="30"/>
        <v>0</v>
      </c>
      <c r="AM41" s="80">
        <f t="shared" si="30"/>
        <v>0</v>
      </c>
      <c r="AN41" s="19">
        <f t="shared" si="30"/>
        <v>0</v>
      </c>
      <c r="AO41" s="80">
        <f t="shared" si="30"/>
        <v>0</v>
      </c>
      <c r="AP41" s="19">
        <f t="shared" si="30"/>
        <v>0</v>
      </c>
      <c r="AQ41" s="80">
        <f t="shared" si="30"/>
        <v>0</v>
      </c>
      <c r="AR41" s="19">
        <v>0</v>
      </c>
      <c r="AS41" s="80">
        <v>0</v>
      </c>
      <c r="AT41" s="19">
        <f>AT23</f>
        <v>0</v>
      </c>
      <c r="AU41" s="80">
        <f>AU23</f>
        <v>0</v>
      </c>
      <c r="AV41" s="38"/>
      <c r="AW41" s="39"/>
      <c r="AX41" s="38"/>
      <c r="AY41" s="39"/>
      <c r="AZ41" s="38"/>
      <c r="BA41" s="39"/>
      <c r="BB41" s="38"/>
      <c r="BC41" s="39"/>
      <c r="BD41" s="38"/>
      <c r="BE41" s="39"/>
      <c r="BF41" s="40"/>
      <c r="BG41" s="40"/>
      <c r="BH41" s="38"/>
      <c r="BI41" s="39"/>
      <c r="BJ41" s="41"/>
      <c r="BK41" s="40"/>
      <c r="BL41" s="42"/>
      <c r="BM41" s="40"/>
      <c r="BN41" s="43"/>
      <c r="BO41" s="44"/>
      <c r="BP41" s="43"/>
      <c r="BQ41" s="44"/>
      <c r="BR41" s="43"/>
      <c r="BS41" s="44"/>
    </row>
    <row r="42" spans="1:72" ht="21" x14ac:dyDescent="0.3">
      <c r="A42" s="9" t="s">
        <v>33</v>
      </c>
      <c r="B42" s="87">
        <f t="shared" ref="B42:C42" si="31">B34</f>
        <v>87</v>
      </c>
      <c r="C42" s="79">
        <f t="shared" si="31"/>
        <v>52517133647.290001</v>
      </c>
      <c r="D42" s="18">
        <f>D34</f>
        <v>7</v>
      </c>
      <c r="E42" s="79">
        <f>E34</f>
        <v>1913048293</v>
      </c>
      <c r="F42" s="18">
        <f>F34</f>
        <v>9</v>
      </c>
      <c r="G42" s="79">
        <f>G34</f>
        <v>5621756376</v>
      </c>
      <c r="H42" s="18">
        <f>H34</f>
        <v>6</v>
      </c>
      <c r="I42" s="79">
        <f>I34</f>
        <v>7028531630</v>
      </c>
      <c r="J42" s="18">
        <f>J34</f>
        <v>11</v>
      </c>
      <c r="K42" s="79">
        <f>K34</f>
        <v>8461458452</v>
      </c>
      <c r="L42" s="18">
        <f>L34</f>
        <v>5</v>
      </c>
      <c r="M42" s="79">
        <f>M34</f>
        <v>1186410040</v>
      </c>
      <c r="N42" s="18">
        <f>N34</f>
        <v>4</v>
      </c>
      <c r="O42" s="79">
        <f>O34</f>
        <v>2662041972.29</v>
      </c>
      <c r="P42" s="18">
        <f>P34</f>
        <v>1</v>
      </c>
      <c r="Q42" s="79">
        <f>Q34</f>
        <v>11898169</v>
      </c>
      <c r="R42" s="18">
        <f>R34</f>
        <v>7</v>
      </c>
      <c r="S42" s="79">
        <f>S34</f>
        <v>2905267855</v>
      </c>
      <c r="T42" s="18">
        <f>T34</f>
        <v>3</v>
      </c>
      <c r="U42" s="79">
        <f>U34</f>
        <v>1211989547</v>
      </c>
      <c r="V42" s="18">
        <f>V34</f>
        <v>7</v>
      </c>
      <c r="W42" s="79">
        <f>W34</f>
        <v>1086973690</v>
      </c>
      <c r="X42" s="18">
        <f>X34</f>
        <v>2</v>
      </c>
      <c r="Y42" s="79">
        <f>Y34</f>
        <v>805633400</v>
      </c>
      <c r="Z42" s="18">
        <f>Z34</f>
        <v>4</v>
      </c>
      <c r="AA42" s="79">
        <f>AA34</f>
        <v>805208965</v>
      </c>
      <c r="AB42" s="18">
        <f>AB34</f>
        <v>3</v>
      </c>
      <c r="AC42" s="79">
        <f>AC34</f>
        <v>628855355</v>
      </c>
      <c r="AD42" s="18">
        <f>AD34</f>
        <v>5</v>
      </c>
      <c r="AE42" s="79">
        <f>AE34</f>
        <v>247559928</v>
      </c>
      <c r="AF42" s="18">
        <f>AF34</f>
        <v>4</v>
      </c>
      <c r="AG42" s="79">
        <f>AG34</f>
        <v>658893499</v>
      </c>
      <c r="AH42" s="18">
        <f>AH34</f>
        <v>4</v>
      </c>
      <c r="AI42" s="79">
        <f>AI34</f>
        <v>2084173206</v>
      </c>
      <c r="AJ42" s="18">
        <f>AJ34</f>
        <v>1</v>
      </c>
      <c r="AK42" s="79">
        <f>AK34</f>
        <v>195523040</v>
      </c>
      <c r="AL42" s="18">
        <f>AL34</f>
        <v>2</v>
      </c>
      <c r="AM42" s="79">
        <f>AM34</f>
        <v>14282982479</v>
      </c>
      <c r="AN42" s="18">
        <f>AN34</f>
        <v>2</v>
      </c>
      <c r="AO42" s="79">
        <f>AO34</f>
        <v>718927751</v>
      </c>
      <c r="AP42" s="18">
        <f>AP34</f>
        <v>0</v>
      </c>
      <c r="AQ42" s="79">
        <f>AQ34</f>
        <v>0</v>
      </c>
      <c r="AR42" s="18">
        <v>0</v>
      </c>
      <c r="AS42" s="79">
        <v>0</v>
      </c>
      <c r="AT42" s="18">
        <f>AT34</f>
        <v>0</v>
      </c>
      <c r="AU42" s="79">
        <f>AU34</f>
        <v>0</v>
      </c>
      <c r="AV42" s="29"/>
      <c r="AW42" s="30"/>
      <c r="AX42" s="29"/>
      <c r="AY42" s="30"/>
      <c r="AZ42" s="29"/>
      <c r="BA42" s="30"/>
      <c r="BB42" s="29"/>
      <c r="BC42" s="30"/>
      <c r="BD42" s="32"/>
      <c r="BE42" s="32"/>
      <c r="BF42" s="29"/>
      <c r="BG42" s="30"/>
      <c r="BH42" s="33"/>
      <c r="BI42" s="32"/>
      <c r="BJ42" s="34"/>
      <c r="BK42" s="32"/>
      <c r="BL42" s="35"/>
      <c r="BM42" s="36"/>
      <c r="BN42" s="35"/>
      <c r="BO42" s="36"/>
      <c r="BP42" s="35"/>
      <c r="BQ42" s="36"/>
    </row>
    <row r="46" spans="1:72" ht="28.8" x14ac:dyDescent="0.55000000000000004">
      <c r="A46" s="11" t="s">
        <v>39</v>
      </c>
    </row>
    <row r="47" spans="1:72" ht="28.8" x14ac:dyDescent="0.55000000000000004">
      <c r="A47" s="11" t="s">
        <v>44</v>
      </c>
      <c r="B47" s="89" t="s">
        <v>92</v>
      </c>
    </row>
    <row r="48" spans="1:72" ht="25.8" x14ac:dyDescent="0.5">
      <c r="A48" s="10"/>
    </row>
    <row r="49" spans="2:40" ht="18" x14ac:dyDescent="0.3">
      <c r="B49" s="116" t="s">
        <v>38</v>
      </c>
      <c r="C49" s="116"/>
    </row>
    <row r="50" spans="2:40" s="5" customFormat="1" ht="46.5" customHeight="1" x14ac:dyDescent="0.3">
      <c r="B50" s="90"/>
      <c r="C50" s="76" t="s">
        <v>49</v>
      </c>
      <c r="D50" s="93" t="s">
        <v>93</v>
      </c>
      <c r="E50" s="93" t="s">
        <v>85</v>
      </c>
      <c r="F50" s="93" t="s">
        <v>75</v>
      </c>
      <c r="G50" s="93" t="s">
        <v>72</v>
      </c>
      <c r="H50" s="93" t="s">
        <v>69</v>
      </c>
      <c r="I50" s="93" t="s">
        <v>66</v>
      </c>
      <c r="J50" s="93" t="s">
        <v>63</v>
      </c>
      <c r="K50" s="93" t="s">
        <v>60</v>
      </c>
      <c r="L50" s="93" t="s">
        <v>56</v>
      </c>
      <c r="M50" s="93" t="s">
        <v>54</v>
      </c>
      <c r="N50" s="93" t="s">
        <v>50</v>
      </c>
      <c r="O50" s="90"/>
      <c r="P50" s="81"/>
      <c r="Q50" s="90"/>
      <c r="R50" s="81"/>
      <c r="S50" s="90"/>
      <c r="T50" s="81"/>
      <c r="U50" s="90"/>
      <c r="V50" s="81"/>
      <c r="W50" s="90"/>
      <c r="X50" s="81"/>
      <c r="Y50" s="90"/>
      <c r="Z50" s="81"/>
      <c r="AA50" s="90"/>
      <c r="AB50" s="81"/>
      <c r="AC50" s="90"/>
      <c r="AD50" s="81"/>
      <c r="AE50" s="90"/>
      <c r="AF50" s="81"/>
      <c r="AG50" s="90"/>
      <c r="AH50" s="81"/>
      <c r="AI50" s="90"/>
      <c r="AJ50" s="81"/>
      <c r="AK50" s="90"/>
      <c r="AL50" s="81"/>
      <c r="AM50" s="90"/>
      <c r="AN50" s="81"/>
    </row>
    <row r="51" spans="2:40" ht="21" x14ac:dyDescent="0.3">
      <c r="B51" s="91" t="s">
        <v>31</v>
      </c>
      <c r="C51" s="82">
        <f>N51+M51+L51+K51+J51+I51+H51+G51+F51+E51+D51</f>
        <v>42411.110435000002</v>
      </c>
      <c r="D51" s="82">
        <f>(E40+G40)/1000000</f>
        <v>5522.5585460000002</v>
      </c>
      <c r="E51" s="82">
        <f>(I40+K40)/1000000</f>
        <v>12684.584220000001</v>
      </c>
      <c r="F51" s="82">
        <f>(M40+O40)/1000000</f>
        <v>1248.20427</v>
      </c>
      <c r="G51" s="82">
        <f>(Q40+S40)/1000000</f>
        <v>2782.385127</v>
      </c>
      <c r="H51" s="82">
        <f>(U40+W40)/1000000</f>
        <v>2096.1134689999999</v>
      </c>
      <c r="I51" s="82">
        <f>(Y40+AA40)/1000000</f>
        <v>1574.451765</v>
      </c>
      <c r="J51" s="82">
        <f>(AC40+AE40)/1000000</f>
        <v>217.54376600000001</v>
      </c>
      <c r="K51" s="82">
        <f>(AG40+AI40)/1000000</f>
        <v>968.84349899999995</v>
      </c>
      <c r="L51" s="82">
        <f>(AK40+AM40)/1000000</f>
        <v>14478.505519</v>
      </c>
      <c r="M51" s="82">
        <f>(AO40+AQ40)/1000000</f>
        <v>837.920254</v>
      </c>
      <c r="N51" s="82">
        <v>0</v>
      </c>
      <c r="O51" s="84"/>
      <c r="P51" s="75"/>
      <c r="Q51" s="84"/>
      <c r="R51" s="75"/>
      <c r="S51" s="84"/>
      <c r="T51" s="75"/>
      <c r="U51" s="84"/>
      <c r="V51" s="75"/>
      <c r="W51" s="84"/>
      <c r="X51" s="75"/>
      <c r="Y51" s="84"/>
      <c r="Z51" s="75"/>
      <c r="AA51" s="84"/>
      <c r="AB51" s="75"/>
      <c r="AC51" s="84"/>
      <c r="AD51" s="75"/>
      <c r="AE51" s="84"/>
      <c r="AF51" s="75"/>
      <c r="AG51" s="84"/>
      <c r="AH51" s="75"/>
      <c r="AI51" s="84"/>
      <c r="AJ51" s="75"/>
      <c r="AK51" s="84"/>
      <c r="AL51" s="75"/>
      <c r="AM51" s="84"/>
      <c r="AN51" s="75"/>
    </row>
    <row r="52" spans="2:40" ht="21" x14ac:dyDescent="0.3">
      <c r="B52" s="91" t="s">
        <v>36</v>
      </c>
      <c r="C52" s="82">
        <f>N52+M52+L52+K52+J52+I52+H52+G52+F52+E52+D52</f>
        <v>10225.015715289999</v>
      </c>
      <c r="D52" s="82">
        <f>(E41+G41)/1000000</f>
        <v>2012.2461229999999</v>
      </c>
      <c r="E52" s="82">
        <f>(I41+K41)/1000000</f>
        <v>2805.4058620000001</v>
      </c>
      <c r="F52" s="82">
        <f>(M41+O41)/1000000</f>
        <v>2600.2477422900001</v>
      </c>
      <c r="G52" s="82">
        <f>(Q41+S41)/1000000</f>
        <v>134.78089700000001</v>
      </c>
      <c r="H52" s="82">
        <f>(U41+W41)/1000000</f>
        <v>202.84976800000001</v>
      </c>
      <c r="I52" s="82">
        <f>(Y41+AA41)/1000000</f>
        <v>36.390599999999999</v>
      </c>
      <c r="J52" s="82">
        <f>(AC41+AE41)/1000000</f>
        <v>658.87151700000004</v>
      </c>
      <c r="K52" s="82">
        <f>(AG41+AI41)/1000000</f>
        <v>1774.2232059999999</v>
      </c>
      <c r="L52" s="82">
        <f>(AK41+AM41)/1000000</f>
        <v>0</v>
      </c>
      <c r="M52" s="82">
        <f>(AO41+AQ41)/1000000</f>
        <v>0</v>
      </c>
      <c r="N52" s="82">
        <v>0</v>
      </c>
      <c r="O52" s="84"/>
      <c r="P52" s="75"/>
      <c r="Q52" s="84"/>
      <c r="R52" s="75"/>
      <c r="S52" s="84"/>
      <c r="T52" s="75"/>
      <c r="U52" s="84"/>
      <c r="V52" s="75"/>
      <c r="W52" s="84"/>
      <c r="X52" s="75"/>
      <c r="Y52" s="84"/>
      <c r="Z52" s="75"/>
      <c r="AA52" s="84"/>
      <c r="AB52" s="75"/>
      <c r="AC52" s="84"/>
      <c r="AD52" s="75"/>
      <c r="AE52" s="84"/>
      <c r="AF52" s="75"/>
      <c r="AG52" s="84"/>
      <c r="AH52" s="75"/>
      <c r="AI52" s="84"/>
      <c r="AJ52" s="75"/>
      <c r="AK52" s="84"/>
      <c r="AL52" s="75"/>
      <c r="AM52" s="84"/>
      <c r="AN52" s="75"/>
    </row>
    <row r="53" spans="2:40" ht="21" x14ac:dyDescent="0.3">
      <c r="B53" s="91" t="s">
        <v>33</v>
      </c>
      <c r="C53" s="80">
        <f t="shared" ref="C53:I53" si="32">+C51+C52</f>
        <v>52636.126150290002</v>
      </c>
      <c r="D53" s="80">
        <f>+D51+D52</f>
        <v>7534.8046690000001</v>
      </c>
      <c r="E53" s="80">
        <f>+E51+E52</f>
        <v>15489.990082</v>
      </c>
      <c r="F53" s="80">
        <f t="shared" si="32"/>
        <v>3848.4520122900003</v>
      </c>
      <c r="G53" s="80">
        <f t="shared" si="32"/>
        <v>2917.1660240000001</v>
      </c>
      <c r="H53" s="80">
        <f t="shared" si="32"/>
        <v>2298.9632369999999</v>
      </c>
      <c r="I53" s="80">
        <f t="shared" si="32"/>
        <v>1610.842365</v>
      </c>
      <c r="J53" s="80">
        <f t="shared" ref="J53:M53" si="33">+J51+J52</f>
        <v>876.41528300000004</v>
      </c>
      <c r="K53" s="80">
        <f t="shared" si="33"/>
        <v>2743.0667049999997</v>
      </c>
      <c r="L53" s="80">
        <f t="shared" si="33"/>
        <v>14478.505519</v>
      </c>
      <c r="M53" s="80">
        <f t="shared" si="33"/>
        <v>837.920254</v>
      </c>
      <c r="N53" s="80">
        <v>0</v>
      </c>
      <c r="O53" s="84"/>
      <c r="P53" s="75"/>
      <c r="Q53" s="84"/>
      <c r="R53" s="75"/>
      <c r="S53" s="84"/>
      <c r="T53" s="75"/>
      <c r="U53" s="84"/>
      <c r="V53" s="75"/>
      <c r="W53" s="84"/>
      <c r="X53" s="75"/>
      <c r="Y53" s="84"/>
      <c r="Z53" s="75"/>
      <c r="AA53" s="84"/>
      <c r="AB53" s="75"/>
      <c r="AC53" s="84"/>
      <c r="AD53" s="75"/>
      <c r="AE53" s="84"/>
      <c r="AF53" s="75"/>
      <c r="AG53" s="84"/>
      <c r="AH53" s="75"/>
      <c r="AI53" s="84"/>
      <c r="AJ53" s="75"/>
      <c r="AK53" s="84"/>
      <c r="AL53" s="75"/>
      <c r="AM53" s="84"/>
      <c r="AN53" s="75"/>
    </row>
    <row r="54" spans="2:40" x14ac:dyDescent="0.3">
      <c r="D54" s="75"/>
      <c r="E54" s="84"/>
      <c r="F54" s="75"/>
      <c r="G54" s="84"/>
      <c r="H54" s="75"/>
      <c r="I54" s="84"/>
      <c r="J54" s="75"/>
      <c r="K54" s="84"/>
      <c r="L54" s="75"/>
      <c r="M54" s="84"/>
      <c r="N54" s="75"/>
      <c r="O54" s="84"/>
      <c r="P54" s="75"/>
      <c r="Q54" s="84"/>
      <c r="R54" s="75"/>
      <c r="S54" s="84"/>
      <c r="T54" s="75"/>
      <c r="U54" s="84"/>
      <c r="V54" s="75"/>
      <c r="W54" s="84"/>
      <c r="X54" s="75"/>
      <c r="Y54" s="84"/>
      <c r="Z54" s="75"/>
      <c r="AA54"/>
      <c r="AB54"/>
      <c r="AC54"/>
      <c r="AD54"/>
      <c r="AE54"/>
      <c r="AF54"/>
      <c r="AG54"/>
      <c r="AH54"/>
      <c r="AI54"/>
      <c r="AJ54"/>
      <c r="AK54"/>
    </row>
    <row r="55" spans="2:40" x14ac:dyDescent="0.3">
      <c r="D55" s="75"/>
      <c r="E55" s="84"/>
      <c r="F55" s="75"/>
      <c r="G55" s="84"/>
      <c r="H55" s="75"/>
      <c r="I55" s="84"/>
      <c r="J55" s="75"/>
      <c r="K55" s="84"/>
      <c r="L55" s="75"/>
      <c r="M55" s="84"/>
      <c r="N55" s="75"/>
      <c r="O55" s="84"/>
      <c r="P55" s="75"/>
      <c r="Q55" s="84"/>
      <c r="R55" s="75"/>
      <c r="S55" s="84"/>
      <c r="T55" s="75"/>
      <c r="U55" s="84"/>
      <c r="V55" s="75"/>
      <c r="W55" s="84"/>
      <c r="X55" s="75"/>
      <c r="Y55" s="84"/>
      <c r="Z55" s="75"/>
      <c r="AA55"/>
      <c r="AB55"/>
      <c r="AC55"/>
      <c r="AD55"/>
      <c r="AE55"/>
      <c r="AF55"/>
      <c r="AG55"/>
      <c r="AH55"/>
      <c r="AI55"/>
      <c r="AJ55"/>
      <c r="AK55"/>
    </row>
    <row r="56" spans="2:40" ht="23.25" customHeight="1" x14ac:dyDescent="0.3">
      <c r="C56" s="83" t="s">
        <v>37</v>
      </c>
      <c r="D56" s="75"/>
      <c r="E56" s="84"/>
      <c r="F56" s="75"/>
      <c r="G56" s="84"/>
      <c r="H56" s="75"/>
      <c r="I56" s="84"/>
      <c r="J56" s="75"/>
      <c r="K56" s="84"/>
      <c r="L56" s="75"/>
      <c r="M56" s="84"/>
      <c r="N56" s="75"/>
      <c r="O56" s="84"/>
      <c r="P56" s="75"/>
      <c r="Q56" s="84"/>
      <c r="R56" s="75"/>
      <c r="S56" s="84"/>
      <c r="T56" s="75"/>
      <c r="U56" s="84"/>
      <c r="V56" s="75"/>
      <c r="W56" s="84"/>
      <c r="X56" s="75"/>
      <c r="Y56" s="84"/>
      <c r="Z56" s="75"/>
      <c r="AA56"/>
      <c r="AB56"/>
      <c r="AC56"/>
      <c r="AD56"/>
      <c r="AE56"/>
      <c r="AF56"/>
      <c r="AG56"/>
      <c r="AH56"/>
      <c r="AI56"/>
      <c r="AJ56"/>
      <c r="AK56"/>
    </row>
    <row r="57" spans="2:40" s="5" customFormat="1" ht="48" customHeight="1" x14ac:dyDescent="0.3">
      <c r="B57" s="90"/>
      <c r="C57" s="76" t="s">
        <v>49</v>
      </c>
      <c r="D57" s="93" t="s">
        <v>93</v>
      </c>
      <c r="E57" s="93" t="s">
        <v>85</v>
      </c>
      <c r="F57" s="93" t="s">
        <v>75</v>
      </c>
      <c r="G57" s="93" t="s">
        <v>72</v>
      </c>
      <c r="H57" s="93" t="s">
        <v>69</v>
      </c>
      <c r="I57" s="93" t="s">
        <v>66</v>
      </c>
      <c r="J57" s="93" t="s">
        <v>63</v>
      </c>
      <c r="K57" s="93" t="s">
        <v>60</v>
      </c>
      <c r="L57" s="93" t="s">
        <v>56</v>
      </c>
      <c r="M57" s="93" t="s">
        <v>54</v>
      </c>
      <c r="N57" s="93" t="s">
        <v>50</v>
      </c>
      <c r="O57" s="90"/>
      <c r="P57" s="81"/>
      <c r="Q57" s="90"/>
      <c r="R57" s="81"/>
      <c r="S57" s="90"/>
      <c r="T57" s="81"/>
      <c r="U57" s="90"/>
      <c r="V57" s="81"/>
      <c r="W57" s="90"/>
      <c r="X57" s="81"/>
      <c r="Y57" s="90"/>
      <c r="Z57" s="81"/>
      <c r="AA57" s="90"/>
      <c r="AB57" s="81"/>
      <c r="AC57" s="90"/>
      <c r="AD57" s="81"/>
      <c r="AE57" s="90"/>
      <c r="AF57" s="81"/>
      <c r="AG57" s="90"/>
      <c r="AH57" s="81"/>
      <c r="AI57" s="90"/>
      <c r="AJ57" s="81"/>
      <c r="AK57" s="90"/>
      <c r="AL57" s="81"/>
      <c r="AM57" s="90"/>
      <c r="AN57" s="81"/>
    </row>
    <row r="58" spans="2:40" ht="21" x14ac:dyDescent="0.3">
      <c r="B58" s="91" t="s">
        <v>31</v>
      </c>
      <c r="C58" s="92">
        <f>N58+M58+L58+K58+J58+I58+H58+G58+F58+E58+D58</f>
        <v>54</v>
      </c>
      <c r="D58" s="92">
        <f>D40+F40</f>
        <v>10</v>
      </c>
      <c r="E58" s="92">
        <f>H40+J40</f>
        <v>11</v>
      </c>
      <c r="F58" s="92">
        <f>L40+N40</f>
        <v>3</v>
      </c>
      <c r="G58" s="92">
        <f>P40+R40</f>
        <v>5</v>
      </c>
      <c r="H58" s="92">
        <f>T40+V40</f>
        <v>6</v>
      </c>
      <c r="I58" s="92">
        <f>X40+Z40</f>
        <v>5</v>
      </c>
      <c r="J58" s="92">
        <f>AB40+AD40</f>
        <v>2</v>
      </c>
      <c r="K58" s="92">
        <f>AF40+AH40</f>
        <v>6</v>
      </c>
      <c r="L58" s="92">
        <f>AJ40+AL40</f>
        <v>3</v>
      </c>
      <c r="M58" s="92">
        <f>AN40+AP40</f>
        <v>3</v>
      </c>
      <c r="N58" s="92">
        <v>0</v>
      </c>
      <c r="O58" s="84"/>
      <c r="P58" s="75"/>
      <c r="Q58" s="84"/>
      <c r="R58" s="75"/>
      <c r="S58" s="84"/>
      <c r="T58" s="75"/>
      <c r="U58" s="84"/>
      <c r="V58" s="75"/>
      <c r="W58" s="84"/>
      <c r="X58" s="75"/>
      <c r="Y58" s="84"/>
      <c r="Z58" s="75"/>
      <c r="AA58" s="84"/>
      <c r="AB58" s="75"/>
      <c r="AC58" s="84"/>
      <c r="AD58" s="75"/>
      <c r="AE58" s="84"/>
      <c r="AF58" s="75"/>
      <c r="AG58" s="84"/>
      <c r="AH58" s="75"/>
      <c r="AI58" s="84"/>
      <c r="AJ58" s="75"/>
      <c r="AK58" s="84"/>
      <c r="AL58" s="75"/>
      <c r="AM58" s="84"/>
      <c r="AN58" s="75"/>
    </row>
    <row r="59" spans="2:40" ht="21" x14ac:dyDescent="0.3">
      <c r="B59" s="91" t="s">
        <v>36</v>
      </c>
      <c r="C59" s="92">
        <f>N59+M59+L59+K59+J59+I59+H59+G59+F59+E59+D59</f>
        <v>34</v>
      </c>
      <c r="D59" s="92">
        <f t="shared" ref="D59:D60" si="34">D41+F41</f>
        <v>6</v>
      </c>
      <c r="E59" s="92">
        <f>H41+J41</f>
        <v>6</v>
      </c>
      <c r="F59" s="92">
        <f>L41+N41</f>
        <v>6</v>
      </c>
      <c r="G59" s="92">
        <f t="shared" ref="G59" si="35">P41+R41</f>
        <v>3</v>
      </c>
      <c r="H59" s="92">
        <f t="shared" ref="H59" si="36">T41+V41</f>
        <v>4</v>
      </c>
      <c r="I59" s="92">
        <f t="shared" ref="I59" si="37">X41+Z41</f>
        <v>1</v>
      </c>
      <c r="J59" s="92">
        <f t="shared" ref="J59" si="38">AB41+AD41</f>
        <v>6</v>
      </c>
      <c r="K59" s="92">
        <f>AF41+AH41</f>
        <v>2</v>
      </c>
      <c r="L59" s="92">
        <f>AJ41+AL41</f>
        <v>0</v>
      </c>
      <c r="M59" s="92">
        <f>AN41+AP41</f>
        <v>0</v>
      </c>
      <c r="N59" s="92">
        <v>0</v>
      </c>
      <c r="O59" s="84"/>
      <c r="P59" s="75"/>
      <c r="Q59" s="84"/>
      <c r="R59" s="75"/>
      <c r="S59" s="84"/>
      <c r="T59" s="75"/>
      <c r="U59" s="84"/>
      <c r="V59" s="75"/>
      <c r="W59" s="84"/>
      <c r="X59" s="75"/>
      <c r="Y59" s="84"/>
      <c r="Z59" s="75"/>
      <c r="AA59" s="84"/>
      <c r="AB59" s="75"/>
      <c r="AC59" s="84"/>
      <c r="AD59" s="75"/>
      <c r="AE59" s="84"/>
      <c r="AF59" s="75"/>
      <c r="AG59" s="84"/>
      <c r="AH59" s="75"/>
      <c r="AI59" s="84"/>
      <c r="AJ59" s="75"/>
      <c r="AK59" s="84"/>
      <c r="AL59" s="75"/>
      <c r="AM59" s="84"/>
      <c r="AN59" s="75"/>
    </row>
    <row r="60" spans="2:40" ht="21" x14ac:dyDescent="0.3">
      <c r="B60" s="91" t="s">
        <v>33</v>
      </c>
      <c r="C60" s="92">
        <f>N60+M60+L60+K60+J60+I60+H60+G60+E609+F60+E60+D60</f>
        <v>87</v>
      </c>
      <c r="D60" s="92">
        <f t="shared" si="34"/>
        <v>16</v>
      </c>
      <c r="E60" s="92">
        <f>H42+J42</f>
        <v>17</v>
      </c>
      <c r="F60" s="92">
        <f>L42+N42</f>
        <v>9</v>
      </c>
      <c r="G60" s="92">
        <f>P42+R42</f>
        <v>8</v>
      </c>
      <c r="H60" s="92">
        <f>T42+V42</f>
        <v>10</v>
      </c>
      <c r="I60" s="92">
        <f>X42+Z42</f>
        <v>6</v>
      </c>
      <c r="J60" s="92">
        <f>AB42+AD42</f>
        <v>8</v>
      </c>
      <c r="K60" s="92">
        <f>AF42+AH42</f>
        <v>8</v>
      </c>
      <c r="L60" s="92">
        <f>AJ42+AL42</f>
        <v>3</v>
      </c>
      <c r="M60" s="92">
        <f>AN42+AP42</f>
        <v>2</v>
      </c>
      <c r="N60" s="92">
        <v>0</v>
      </c>
      <c r="O60" s="84"/>
      <c r="P60" s="75"/>
      <c r="Q60" s="84"/>
      <c r="R60" s="75"/>
      <c r="S60" s="84"/>
      <c r="T60" s="75"/>
      <c r="U60" s="84"/>
      <c r="V60" s="75"/>
      <c r="W60" s="84"/>
      <c r="X60" s="75"/>
      <c r="Y60" s="84"/>
      <c r="Z60" s="75"/>
      <c r="AA60" s="84"/>
      <c r="AB60" s="75"/>
      <c r="AC60" s="84"/>
      <c r="AD60" s="75"/>
      <c r="AE60" s="84"/>
      <c r="AF60" s="75"/>
      <c r="AG60" s="84"/>
      <c r="AH60" s="75"/>
      <c r="AI60" s="84"/>
      <c r="AJ60" s="75"/>
      <c r="AK60" s="84"/>
      <c r="AL60" s="75"/>
      <c r="AM60" s="84"/>
      <c r="AN60" s="75"/>
    </row>
    <row r="61" spans="2:40" x14ac:dyDescent="0.3">
      <c r="D61" s="75"/>
    </row>
    <row r="85" spans="1:37" s="5" customFormat="1" ht="31.5" customHeight="1" x14ac:dyDescent="0.3">
      <c r="A85" s="13" t="s">
        <v>40</v>
      </c>
      <c r="B85" s="90"/>
      <c r="C85" s="81"/>
      <c r="D85" s="90"/>
      <c r="E85" s="81"/>
      <c r="F85" s="90"/>
      <c r="G85" s="81"/>
      <c r="H85" s="90"/>
      <c r="I85" s="81"/>
      <c r="J85" s="90"/>
      <c r="K85" s="81"/>
      <c r="L85" s="90"/>
      <c r="M85" s="81"/>
      <c r="N85" s="90"/>
      <c r="O85" s="81"/>
      <c r="P85" s="90"/>
      <c r="Q85" s="81"/>
      <c r="R85" s="90"/>
      <c r="S85" s="81"/>
      <c r="T85" s="90"/>
      <c r="U85" s="81"/>
      <c r="V85" s="90"/>
      <c r="W85" s="81"/>
      <c r="X85" s="90"/>
      <c r="Y85" s="81"/>
      <c r="Z85" s="90"/>
      <c r="AA85" s="81"/>
      <c r="AB85" s="90"/>
      <c r="AC85" s="81"/>
      <c r="AD85" s="90"/>
      <c r="AE85" s="81"/>
      <c r="AF85" s="90"/>
      <c r="AG85" s="81"/>
      <c r="AH85" s="90"/>
      <c r="AI85" s="81"/>
      <c r="AJ85" s="90"/>
      <c r="AK85" s="81"/>
    </row>
    <row r="86" spans="1:37" ht="18" x14ac:dyDescent="0.35">
      <c r="A86" s="12" t="s">
        <v>41</v>
      </c>
    </row>
  </sheetData>
  <mergeCells count="143">
    <mergeCell ref="D5:E5"/>
    <mergeCell ref="D16:E16"/>
    <mergeCell ref="D27:E27"/>
    <mergeCell ref="D38:E38"/>
    <mergeCell ref="H5:I5"/>
    <mergeCell ref="H16:I16"/>
    <mergeCell ref="H27:I27"/>
    <mergeCell ref="H38:I38"/>
    <mergeCell ref="J16:K16"/>
    <mergeCell ref="J27:K27"/>
    <mergeCell ref="J38:K38"/>
    <mergeCell ref="AZ5:BA5"/>
    <mergeCell ref="AV16:AW16"/>
    <mergeCell ref="AZ16:BA16"/>
    <mergeCell ref="AR5:AS5"/>
    <mergeCell ref="AR16:AS16"/>
    <mergeCell ref="AX16:AY16"/>
    <mergeCell ref="AN5:AO5"/>
    <mergeCell ref="AN16:AO16"/>
    <mergeCell ref="AT16:AU16"/>
    <mergeCell ref="AT5:AU5"/>
    <mergeCell ref="AJ5:AK5"/>
    <mergeCell ref="AH5:AI5"/>
    <mergeCell ref="AL5:AM5"/>
    <mergeCell ref="L5:M5"/>
    <mergeCell ref="L16:M16"/>
    <mergeCell ref="L27:M27"/>
    <mergeCell ref="L38:M38"/>
    <mergeCell ref="BB38:BC38"/>
    <mergeCell ref="AV38:AW38"/>
    <mergeCell ref="AX38:AY38"/>
    <mergeCell ref="AZ27:BA27"/>
    <mergeCell ref="AX27:AY27"/>
    <mergeCell ref="AH16:AI16"/>
    <mergeCell ref="AH27:AI27"/>
    <mergeCell ref="AN27:AO27"/>
    <mergeCell ref="AN38:AO38"/>
    <mergeCell ref="AT38:AU38"/>
    <mergeCell ref="AZ38:BA38"/>
    <mergeCell ref="AR38:AS38"/>
    <mergeCell ref="AL27:AM27"/>
    <mergeCell ref="AL38:AM38"/>
    <mergeCell ref="AJ16:AK16"/>
    <mergeCell ref="AJ27:AK27"/>
    <mergeCell ref="AJ38:AK38"/>
    <mergeCell ref="AH38:AI38"/>
    <mergeCell ref="AL16:AM16"/>
    <mergeCell ref="BF5:BG5"/>
    <mergeCell ref="BD38:BE38"/>
    <mergeCell ref="BF16:BG16"/>
    <mergeCell ref="BF27:BG27"/>
    <mergeCell ref="BF38:BG38"/>
    <mergeCell ref="BH38:BI38"/>
    <mergeCell ref="BD27:BE27"/>
    <mergeCell ref="AP5:AQ5"/>
    <mergeCell ref="AP16:AQ16"/>
    <mergeCell ref="AP27:AQ27"/>
    <mergeCell ref="BH5:BI5"/>
    <mergeCell ref="BH16:BI16"/>
    <mergeCell ref="BH27:BI27"/>
    <mergeCell ref="BB5:BC5"/>
    <mergeCell ref="BB16:BC16"/>
    <mergeCell ref="AV5:AW5"/>
    <mergeCell ref="AX5:AY5"/>
    <mergeCell ref="AT27:AU27"/>
    <mergeCell ref="AR27:AS27"/>
    <mergeCell ref="BD5:BE5"/>
    <mergeCell ref="BD16:BE16"/>
    <mergeCell ref="AV27:AW27"/>
    <mergeCell ref="BB27:BC27"/>
    <mergeCell ref="AP38:AQ38"/>
    <mergeCell ref="V27:W27"/>
    <mergeCell ref="V38:W38"/>
    <mergeCell ref="X27:Y27"/>
    <mergeCell ref="R38:S38"/>
    <mergeCell ref="BR5:BS5"/>
    <mergeCell ref="BJ38:BK38"/>
    <mergeCell ref="BP5:BQ5"/>
    <mergeCell ref="BR16:BS16"/>
    <mergeCell ref="BL38:BM38"/>
    <mergeCell ref="BP27:BQ27"/>
    <mergeCell ref="BN5:BO5"/>
    <mergeCell ref="BJ5:BK5"/>
    <mergeCell ref="BJ16:BK16"/>
    <mergeCell ref="BJ27:BK27"/>
    <mergeCell ref="BN27:BO27"/>
    <mergeCell ref="BL27:BM27"/>
    <mergeCell ref="BR38:BS38"/>
    <mergeCell ref="BR27:BS27"/>
    <mergeCell ref="BL5:BM5"/>
    <mergeCell ref="BP38:BQ38"/>
    <mergeCell ref="BP16:BQ16"/>
    <mergeCell ref="BN38:BO38"/>
    <mergeCell ref="BN16:BO16"/>
    <mergeCell ref="BL16:BM16"/>
    <mergeCell ref="P38:Q38"/>
    <mergeCell ref="X38:Y38"/>
    <mergeCell ref="R27:S27"/>
    <mergeCell ref="J5:K5"/>
    <mergeCell ref="A1:C1"/>
    <mergeCell ref="A2:C2"/>
    <mergeCell ref="B5:C5"/>
    <mergeCell ref="B16:C16"/>
    <mergeCell ref="AD5:AE5"/>
    <mergeCell ref="AD16:AE16"/>
    <mergeCell ref="AD27:AE27"/>
    <mergeCell ref="AD38:AE38"/>
    <mergeCell ref="AB5:AC5"/>
    <mergeCell ref="AB16:AC16"/>
    <mergeCell ref="AB27:AC27"/>
    <mergeCell ref="AB38:AC38"/>
    <mergeCell ref="Z5:AA5"/>
    <mergeCell ref="X5:Y5"/>
    <mergeCell ref="X16:Y16"/>
    <mergeCell ref="Z16:AA16"/>
    <mergeCell ref="Z27:AA27"/>
    <mergeCell ref="Z38:AA38"/>
    <mergeCell ref="V5:W5"/>
    <mergeCell ref="V16:W16"/>
    <mergeCell ref="F5:G5"/>
    <mergeCell ref="F16:G16"/>
    <mergeCell ref="F27:G27"/>
    <mergeCell ref="F38:G38"/>
    <mergeCell ref="B49:C49"/>
    <mergeCell ref="B38:C38"/>
    <mergeCell ref="AF5:AG5"/>
    <mergeCell ref="AF16:AG16"/>
    <mergeCell ref="AF27:AG27"/>
    <mergeCell ref="AF38:AG38"/>
    <mergeCell ref="B27:C27"/>
    <mergeCell ref="T5:U5"/>
    <mergeCell ref="T16:U16"/>
    <mergeCell ref="T27:U27"/>
    <mergeCell ref="T38:U38"/>
    <mergeCell ref="R5:S5"/>
    <mergeCell ref="R16:S16"/>
    <mergeCell ref="N5:O5"/>
    <mergeCell ref="N16:O16"/>
    <mergeCell ref="N27:O27"/>
    <mergeCell ref="N38:O38"/>
    <mergeCell ref="P5:Q5"/>
    <mergeCell ref="P16:Q16"/>
    <mergeCell ref="P27:Q27"/>
  </mergeCells>
  <pageMargins left="0.31496062992125984" right="0.41" top="0.51181102362204722" bottom="0.51181102362204722" header="0.31496062992125984" footer="0.31496062992125984"/>
  <pageSetup scale="2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1"/>
  <sheetViews>
    <sheetView showGridLines="0" zoomScale="80" zoomScaleNormal="80" workbookViewId="0">
      <selection sqref="A1:D1"/>
    </sheetView>
  </sheetViews>
  <sheetFormatPr baseColWidth="10" defaultRowHeight="14.4" x14ac:dyDescent="0.3"/>
  <cols>
    <col min="2" max="2" width="18.5546875" bestFit="1" customWidth="1"/>
    <col min="3" max="3" width="19.33203125" customWidth="1"/>
    <col min="4" max="4" width="15" customWidth="1"/>
    <col min="5" max="5" width="27.33203125" customWidth="1"/>
    <col min="6" max="6" width="54.88671875" customWidth="1"/>
    <col min="7" max="7" width="34" customWidth="1"/>
    <col min="8" max="8" width="27.44140625" style="67" bestFit="1" customWidth="1"/>
    <col min="9" max="9" width="20.6640625" customWidth="1"/>
    <col min="10" max="10" width="28.5546875" customWidth="1"/>
    <col min="11" max="11" width="26.109375" customWidth="1"/>
    <col min="12" max="12" width="28.5546875" customWidth="1"/>
    <col min="13" max="13" width="23.6640625" customWidth="1"/>
    <col min="14" max="14" width="27.44140625" customWidth="1"/>
  </cols>
  <sheetData>
    <row r="1" spans="1:14" ht="25.8" x14ac:dyDescent="0.5">
      <c r="A1" s="158" t="s">
        <v>10</v>
      </c>
      <c r="B1" s="158"/>
      <c r="C1" s="158"/>
      <c r="D1" s="158"/>
      <c r="F1" s="153" t="s">
        <v>91</v>
      </c>
      <c r="G1" s="153"/>
    </row>
    <row r="2" spans="1:14" ht="25.8" x14ac:dyDescent="0.5">
      <c r="A2" s="15"/>
      <c r="B2" s="15"/>
      <c r="C2" s="15"/>
      <c r="D2" s="15"/>
      <c r="F2" s="16"/>
      <c r="G2" s="16"/>
    </row>
    <row r="3" spans="1:14" ht="21" hidden="1" x14ac:dyDescent="0.3">
      <c r="A3" s="14"/>
      <c r="B3" s="14"/>
      <c r="C3" s="154" t="s">
        <v>43</v>
      </c>
      <c r="D3" s="154"/>
      <c r="E3" s="154"/>
      <c r="F3" s="154"/>
      <c r="G3" s="154"/>
      <c r="H3" s="154"/>
      <c r="I3" s="154"/>
      <c r="N3" s="46"/>
    </row>
    <row r="4" spans="1:14" ht="15.6" hidden="1" customHeight="1" x14ac:dyDescent="0.3">
      <c r="N4" s="46"/>
    </row>
    <row r="5" spans="1:14" hidden="1" x14ac:dyDescent="0.3">
      <c r="A5" s="155" t="s">
        <v>24</v>
      </c>
      <c r="B5" s="121" t="s">
        <v>8</v>
      </c>
      <c r="C5" s="121" t="s">
        <v>0</v>
      </c>
      <c r="D5" s="121" t="s">
        <v>1</v>
      </c>
      <c r="E5" s="121" t="s">
        <v>2</v>
      </c>
      <c r="F5" s="121" t="s">
        <v>3</v>
      </c>
      <c r="G5" s="121" t="s">
        <v>4</v>
      </c>
      <c r="H5" s="156" t="s">
        <v>5</v>
      </c>
      <c r="I5" s="57" t="s">
        <v>6</v>
      </c>
      <c r="J5" s="142" t="s">
        <v>9</v>
      </c>
      <c r="K5" s="143"/>
      <c r="L5" s="132" t="s">
        <v>12</v>
      </c>
      <c r="M5" s="133"/>
      <c r="N5" s="134"/>
    </row>
    <row r="6" spans="1:14" ht="15.75" hidden="1" customHeight="1" x14ac:dyDescent="0.3">
      <c r="A6" s="127"/>
      <c r="B6" s="137"/>
      <c r="C6" s="137"/>
      <c r="D6" s="137"/>
      <c r="E6" s="137"/>
      <c r="F6" s="137"/>
      <c r="G6" s="137"/>
      <c r="H6" s="157"/>
      <c r="I6" s="50" t="s">
        <v>7</v>
      </c>
      <c r="J6" s="2" t="s">
        <v>2</v>
      </c>
      <c r="K6" s="2" t="s">
        <v>11</v>
      </c>
      <c r="L6" s="50" t="s">
        <v>13</v>
      </c>
      <c r="M6" s="50" t="s">
        <v>14</v>
      </c>
      <c r="N6" s="50" t="s">
        <v>15</v>
      </c>
    </row>
    <row r="7" spans="1:14" ht="64.2" hidden="1" customHeight="1" x14ac:dyDescent="0.3">
      <c r="A7" s="159">
        <v>1</v>
      </c>
      <c r="B7" s="144"/>
      <c r="C7" s="145"/>
      <c r="D7" s="145"/>
      <c r="E7" s="145"/>
      <c r="F7" s="145"/>
      <c r="G7" s="146"/>
      <c r="H7" s="147"/>
      <c r="I7" s="48"/>
      <c r="J7" s="121"/>
      <c r="K7" s="151"/>
      <c r="L7" s="152"/>
      <c r="M7" s="125"/>
      <c r="N7" s="125"/>
    </row>
    <row r="8" spans="1:14" ht="15.75" hidden="1" customHeight="1" x14ac:dyDescent="0.3">
      <c r="A8" s="160"/>
      <c r="B8" s="144"/>
      <c r="C8" s="145"/>
      <c r="D8" s="145"/>
      <c r="E8" s="145"/>
      <c r="F8" s="145"/>
      <c r="G8" s="146"/>
      <c r="H8" s="147"/>
      <c r="I8" s="63"/>
      <c r="J8" s="122"/>
      <c r="K8" s="151"/>
      <c r="L8" s="152"/>
      <c r="M8" s="126"/>
      <c r="N8" s="126"/>
    </row>
    <row r="9" spans="1:14" ht="63" hidden="1" customHeight="1" x14ac:dyDescent="0.3">
      <c r="A9" s="159">
        <v>1</v>
      </c>
      <c r="B9" s="144"/>
      <c r="C9" s="145"/>
      <c r="D9" s="145"/>
      <c r="E9" s="145"/>
      <c r="F9" s="145"/>
      <c r="G9" s="146"/>
      <c r="H9" s="147"/>
      <c r="I9" s="48"/>
      <c r="J9" s="120"/>
      <c r="K9" s="151"/>
      <c r="L9" s="152"/>
      <c r="M9" s="125"/>
      <c r="N9" s="125"/>
    </row>
    <row r="10" spans="1:14" ht="15.75" hidden="1" customHeight="1" x14ac:dyDescent="0.3">
      <c r="A10" s="160"/>
      <c r="B10" s="144"/>
      <c r="C10" s="145"/>
      <c r="D10" s="145"/>
      <c r="E10" s="145"/>
      <c r="F10" s="145"/>
      <c r="G10" s="146"/>
      <c r="H10" s="147"/>
      <c r="I10" s="63"/>
      <c r="J10" s="120"/>
      <c r="K10" s="151"/>
      <c r="L10" s="152"/>
      <c r="M10" s="126"/>
      <c r="N10" s="126"/>
    </row>
    <row r="11" spans="1:14" ht="25.8" hidden="1" x14ac:dyDescent="0.5">
      <c r="A11" s="15"/>
      <c r="B11" s="15"/>
      <c r="C11" s="100"/>
      <c r="D11" s="100"/>
      <c r="E11" s="47"/>
      <c r="F11" s="101"/>
      <c r="G11" s="101"/>
      <c r="H11" s="69"/>
      <c r="I11" s="47"/>
    </row>
    <row r="12" spans="1:14" ht="21" hidden="1" x14ac:dyDescent="0.3">
      <c r="A12" s="14"/>
      <c r="B12" s="14"/>
      <c r="C12" s="154" t="s">
        <v>42</v>
      </c>
      <c r="D12" s="154"/>
      <c r="E12" s="154"/>
      <c r="F12" s="154"/>
      <c r="G12" s="154"/>
      <c r="H12" s="154"/>
      <c r="I12" s="154"/>
      <c r="N12" s="46"/>
    </row>
    <row r="13" spans="1:14" ht="15.75" hidden="1" customHeight="1" x14ac:dyDescent="0.3">
      <c r="C13" s="47"/>
      <c r="D13" s="47"/>
      <c r="E13" s="47"/>
      <c r="F13" s="47"/>
      <c r="G13" s="47"/>
      <c r="H13" s="69"/>
      <c r="I13" s="47"/>
      <c r="N13" s="46"/>
    </row>
    <row r="14" spans="1:14" hidden="1" x14ac:dyDescent="0.3">
      <c r="A14" s="155" t="s">
        <v>24</v>
      </c>
      <c r="B14" s="121" t="s">
        <v>8</v>
      </c>
      <c r="C14" s="121" t="s">
        <v>0</v>
      </c>
      <c r="D14" s="121" t="s">
        <v>1</v>
      </c>
      <c r="E14" s="121" t="s">
        <v>2</v>
      </c>
      <c r="F14" s="121" t="s">
        <v>3</v>
      </c>
      <c r="G14" s="121" t="s">
        <v>4</v>
      </c>
      <c r="H14" s="156" t="s">
        <v>5</v>
      </c>
      <c r="I14" s="57" t="s">
        <v>6</v>
      </c>
      <c r="J14" s="142" t="s">
        <v>9</v>
      </c>
      <c r="K14" s="143"/>
      <c r="L14" s="132" t="s">
        <v>12</v>
      </c>
      <c r="M14" s="133"/>
      <c r="N14" s="134"/>
    </row>
    <row r="15" spans="1:14" ht="15.75" hidden="1" customHeight="1" x14ac:dyDescent="0.3">
      <c r="A15" s="127"/>
      <c r="B15" s="137"/>
      <c r="C15" s="137"/>
      <c r="D15" s="137"/>
      <c r="E15" s="137"/>
      <c r="F15" s="137"/>
      <c r="G15" s="137"/>
      <c r="H15" s="157"/>
      <c r="I15" s="50" t="s">
        <v>7</v>
      </c>
      <c r="J15" s="2" t="s">
        <v>2</v>
      </c>
      <c r="K15" s="2" t="s">
        <v>11</v>
      </c>
      <c r="L15" s="50" t="s">
        <v>13</v>
      </c>
      <c r="M15" s="50" t="s">
        <v>14</v>
      </c>
      <c r="N15" s="50" t="s">
        <v>15</v>
      </c>
    </row>
    <row r="16" spans="1:14" ht="63" hidden="1" customHeight="1" x14ac:dyDescent="0.3">
      <c r="A16" s="159">
        <v>1</v>
      </c>
      <c r="B16" s="128"/>
      <c r="C16" s="129"/>
      <c r="D16" s="129"/>
      <c r="E16" s="129"/>
      <c r="F16" s="129"/>
      <c r="G16" s="130"/>
      <c r="H16" s="131"/>
      <c r="I16" s="98"/>
      <c r="J16" s="121"/>
      <c r="K16" s="123"/>
      <c r="L16" s="125"/>
      <c r="M16" s="125"/>
      <c r="N16" s="125"/>
    </row>
    <row r="17" spans="1:14" ht="15.75" hidden="1" customHeight="1" x14ac:dyDescent="0.3">
      <c r="A17" s="160"/>
      <c r="B17" s="128"/>
      <c r="C17" s="129"/>
      <c r="D17" s="129"/>
      <c r="E17" s="129"/>
      <c r="F17" s="129"/>
      <c r="G17" s="130"/>
      <c r="H17" s="131"/>
      <c r="I17" s="106"/>
      <c r="J17" s="122"/>
      <c r="K17" s="124"/>
      <c r="L17" s="126"/>
      <c r="M17" s="126"/>
      <c r="N17" s="126"/>
    </row>
    <row r="18" spans="1:14" ht="15" hidden="1" customHeight="1" x14ac:dyDescent="0.3">
      <c r="A18" s="52"/>
      <c r="B18" s="53"/>
      <c r="C18" s="54"/>
      <c r="D18" s="54"/>
      <c r="E18" s="54"/>
      <c r="F18" s="54"/>
      <c r="G18" s="55"/>
      <c r="H18" s="68"/>
      <c r="I18" s="56"/>
      <c r="J18" s="4"/>
      <c r="K18" s="45"/>
      <c r="L18" s="46"/>
      <c r="M18" s="46"/>
      <c r="N18" s="46"/>
    </row>
    <row r="19" spans="1:14" ht="21" x14ac:dyDescent="0.3">
      <c r="A19" s="14"/>
      <c r="B19" s="14"/>
      <c r="C19" s="161" t="s">
        <v>45</v>
      </c>
      <c r="D19" s="161"/>
      <c r="E19" s="161"/>
      <c r="F19" s="161"/>
      <c r="G19" s="161"/>
      <c r="H19" s="161"/>
      <c r="I19" s="161"/>
      <c r="N19" s="46"/>
    </row>
    <row r="20" spans="1:14" ht="15.75" customHeight="1" x14ac:dyDescent="0.3">
      <c r="H20" s="70"/>
      <c r="N20" s="46"/>
    </row>
    <row r="21" spans="1:14" x14ac:dyDescent="0.3">
      <c r="A21" s="155" t="s">
        <v>24</v>
      </c>
      <c r="B21" s="121" t="s">
        <v>8</v>
      </c>
      <c r="C21" s="121" t="s">
        <v>0</v>
      </c>
      <c r="D21" s="121" t="s">
        <v>1</v>
      </c>
      <c r="E21" s="121" t="s">
        <v>2</v>
      </c>
      <c r="F21" s="121" t="s">
        <v>3</v>
      </c>
      <c r="G21" s="121" t="s">
        <v>4</v>
      </c>
      <c r="H21" s="156" t="s">
        <v>5</v>
      </c>
      <c r="I21" s="57" t="s">
        <v>6</v>
      </c>
      <c r="J21" s="142" t="s">
        <v>9</v>
      </c>
      <c r="K21" s="143"/>
      <c r="L21" s="132" t="s">
        <v>12</v>
      </c>
      <c r="M21" s="133"/>
      <c r="N21" s="134"/>
    </row>
    <row r="22" spans="1:14" ht="15.75" customHeight="1" x14ac:dyDescent="0.3">
      <c r="A22" s="127"/>
      <c r="B22" s="137"/>
      <c r="C22" s="137"/>
      <c r="D22" s="137"/>
      <c r="E22" s="137"/>
      <c r="F22" s="137"/>
      <c r="G22" s="137"/>
      <c r="H22" s="157"/>
      <c r="I22" s="50" t="s">
        <v>7</v>
      </c>
      <c r="J22" s="2" t="s">
        <v>2</v>
      </c>
      <c r="K22" s="2" t="s">
        <v>11</v>
      </c>
      <c r="L22" s="50" t="s">
        <v>13</v>
      </c>
      <c r="M22" s="50" t="s">
        <v>14</v>
      </c>
      <c r="N22" s="50" t="s">
        <v>15</v>
      </c>
    </row>
    <row r="23" spans="1:14" ht="69.599999999999994" customHeight="1" x14ac:dyDescent="0.3">
      <c r="A23" s="121">
        <v>1</v>
      </c>
      <c r="B23" s="128" t="s">
        <v>96</v>
      </c>
      <c r="C23" s="129" t="s">
        <v>86</v>
      </c>
      <c r="D23" s="129" t="s">
        <v>97</v>
      </c>
      <c r="E23" s="129" t="s">
        <v>98</v>
      </c>
      <c r="F23" s="129" t="s">
        <v>99</v>
      </c>
      <c r="G23" s="130" t="s">
        <v>107</v>
      </c>
      <c r="H23" s="131">
        <v>104258031</v>
      </c>
      <c r="I23" s="98" t="s">
        <v>100</v>
      </c>
      <c r="J23" s="138" t="s">
        <v>117</v>
      </c>
      <c r="K23" s="123" t="s">
        <v>110</v>
      </c>
      <c r="L23" s="125"/>
      <c r="M23" s="125"/>
      <c r="N23" s="125"/>
    </row>
    <row r="24" spans="1:14" ht="15" customHeight="1" x14ac:dyDescent="0.3">
      <c r="A24" s="122"/>
      <c r="B24" s="128"/>
      <c r="C24" s="129"/>
      <c r="D24" s="129"/>
      <c r="E24" s="129"/>
      <c r="F24" s="129"/>
      <c r="G24" s="130"/>
      <c r="H24" s="131"/>
      <c r="I24" s="106">
        <v>45619</v>
      </c>
      <c r="J24" s="162"/>
      <c r="K24" s="124"/>
      <c r="L24" s="126"/>
      <c r="M24" s="126"/>
      <c r="N24" s="127"/>
    </row>
    <row r="25" spans="1:14" ht="77.25" customHeight="1" x14ac:dyDescent="0.3">
      <c r="A25" s="121">
        <v>2</v>
      </c>
      <c r="B25" s="128" t="s">
        <v>101</v>
      </c>
      <c r="C25" s="129" t="s">
        <v>77</v>
      </c>
      <c r="D25" s="129" t="s">
        <v>78</v>
      </c>
      <c r="E25" s="129" t="s">
        <v>102</v>
      </c>
      <c r="F25" s="129" t="s">
        <v>103</v>
      </c>
      <c r="G25" s="130" t="s">
        <v>108</v>
      </c>
      <c r="H25" s="131">
        <v>114091444</v>
      </c>
      <c r="I25" s="98" t="s">
        <v>79</v>
      </c>
      <c r="J25" s="149" t="s">
        <v>118</v>
      </c>
      <c r="K25" s="123" t="s">
        <v>111</v>
      </c>
      <c r="L25" s="125" t="s">
        <v>112</v>
      </c>
      <c r="M25" s="125" t="s">
        <v>113</v>
      </c>
      <c r="N25" s="125"/>
    </row>
    <row r="26" spans="1:14" x14ac:dyDescent="0.3">
      <c r="A26" s="122"/>
      <c r="B26" s="128"/>
      <c r="C26" s="129"/>
      <c r="D26" s="129"/>
      <c r="E26" s="129"/>
      <c r="F26" s="129"/>
      <c r="G26" s="130"/>
      <c r="H26" s="131"/>
      <c r="I26" s="106">
        <v>45617</v>
      </c>
      <c r="J26" s="150"/>
      <c r="K26" s="124"/>
      <c r="L26" s="126"/>
      <c r="M26" s="126"/>
      <c r="N26" s="127"/>
    </row>
    <row r="27" spans="1:14" ht="77.25" customHeight="1" x14ac:dyDescent="0.3">
      <c r="A27" s="121">
        <v>3</v>
      </c>
      <c r="B27" s="128" t="s">
        <v>104</v>
      </c>
      <c r="C27" s="129" t="s">
        <v>80</v>
      </c>
      <c r="D27" s="129" t="s">
        <v>78</v>
      </c>
      <c r="E27" s="129" t="s">
        <v>105</v>
      </c>
      <c r="F27" s="129" t="s">
        <v>106</v>
      </c>
      <c r="G27" s="130" t="s">
        <v>109</v>
      </c>
      <c r="H27" s="131">
        <v>130000000</v>
      </c>
      <c r="I27" s="98" t="s">
        <v>79</v>
      </c>
      <c r="J27" s="149" t="s">
        <v>119</v>
      </c>
      <c r="K27" s="123" t="s">
        <v>114</v>
      </c>
      <c r="L27" s="125" t="s">
        <v>115</v>
      </c>
      <c r="M27" s="125" t="s">
        <v>116</v>
      </c>
      <c r="N27" s="125"/>
    </row>
    <row r="28" spans="1:14" x14ac:dyDescent="0.3">
      <c r="A28" s="122"/>
      <c r="B28" s="128"/>
      <c r="C28" s="129"/>
      <c r="D28" s="129"/>
      <c r="E28" s="129"/>
      <c r="F28" s="129"/>
      <c r="G28" s="130"/>
      <c r="H28" s="131"/>
      <c r="I28" s="106">
        <v>45617</v>
      </c>
      <c r="J28" s="150"/>
      <c r="K28" s="124"/>
      <c r="L28" s="126"/>
      <c r="M28" s="126"/>
      <c r="N28" s="127"/>
    </row>
    <row r="29" spans="1:14" ht="15" customHeight="1" x14ac:dyDescent="0.3">
      <c r="A29" s="52"/>
      <c r="B29" s="53"/>
      <c r="C29" s="108"/>
      <c r="D29" s="108"/>
      <c r="E29" s="108"/>
      <c r="F29" s="108"/>
      <c r="G29" s="109"/>
      <c r="H29" s="110"/>
      <c r="I29" s="111"/>
      <c r="J29" s="4"/>
      <c r="K29" s="45"/>
      <c r="L29" s="46"/>
      <c r="M29" s="46"/>
      <c r="N29" s="46"/>
    </row>
    <row r="30" spans="1:14" ht="21" x14ac:dyDescent="0.3">
      <c r="A30" s="3"/>
      <c r="B30" s="154" t="s">
        <v>18</v>
      </c>
      <c r="C30" s="154"/>
      <c r="D30" s="154"/>
      <c r="E30" s="154"/>
      <c r="F30" s="154"/>
      <c r="G30" s="154"/>
      <c r="H30" s="154"/>
      <c r="I30" s="154"/>
    </row>
    <row r="31" spans="1:14" x14ac:dyDescent="0.3">
      <c r="A31" s="3"/>
      <c r="B31" s="99"/>
      <c r="C31" s="112"/>
      <c r="D31" s="112"/>
      <c r="E31" s="112"/>
      <c r="F31" s="112"/>
      <c r="G31" s="112"/>
      <c r="H31" s="113"/>
      <c r="I31" s="112"/>
    </row>
    <row r="32" spans="1:14" x14ac:dyDescent="0.3">
      <c r="A32" s="135" t="s">
        <v>24</v>
      </c>
      <c r="B32" s="121" t="s">
        <v>8</v>
      </c>
      <c r="C32" s="138" t="s">
        <v>0</v>
      </c>
      <c r="D32" s="138" t="s">
        <v>1</v>
      </c>
      <c r="E32" s="138" t="s">
        <v>2</v>
      </c>
      <c r="F32" s="138" t="s">
        <v>3</v>
      </c>
      <c r="G32" s="138" t="s">
        <v>4</v>
      </c>
      <c r="H32" s="140" t="s">
        <v>5</v>
      </c>
      <c r="I32" s="48" t="s">
        <v>6</v>
      </c>
      <c r="J32" s="163" t="s">
        <v>9</v>
      </c>
      <c r="K32" s="163"/>
      <c r="L32" s="120" t="s">
        <v>12</v>
      </c>
      <c r="M32" s="120"/>
      <c r="N32" s="120"/>
    </row>
    <row r="33" spans="1:14" x14ac:dyDescent="0.3">
      <c r="A33" s="136"/>
      <c r="B33" s="137"/>
      <c r="C33" s="139"/>
      <c r="D33" s="139"/>
      <c r="E33" s="139"/>
      <c r="F33" s="139"/>
      <c r="G33" s="139"/>
      <c r="H33" s="141"/>
      <c r="I33" s="51" t="s">
        <v>7</v>
      </c>
      <c r="J33" s="1" t="s">
        <v>2</v>
      </c>
      <c r="K33" s="1" t="s">
        <v>11</v>
      </c>
      <c r="L33" s="57" t="s">
        <v>13</v>
      </c>
      <c r="M33" s="57" t="s">
        <v>14</v>
      </c>
      <c r="N33" s="57" t="s">
        <v>15</v>
      </c>
    </row>
    <row r="34" spans="1:14" ht="58.2" customHeight="1" x14ac:dyDescent="0.3">
      <c r="A34" s="159">
        <v>1</v>
      </c>
      <c r="B34" s="128" t="s">
        <v>120</v>
      </c>
      <c r="C34" s="129" t="s">
        <v>86</v>
      </c>
      <c r="D34" s="129" t="s">
        <v>121</v>
      </c>
      <c r="E34" s="129" t="s">
        <v>122</v>
      </c>
      <c r="F34" s="129" t="s">
        <v>123</v>
      </c>
      <c r="G34" s="130" t="s">
        <v>142</v>
      </c>
      <c r="H34" s="131">
        <v>350000000</v>
      </c>
      <c r="I34" s="98" t="s">
        <v>100</v>
      </c>
      <c r="J34" s="149" t="s">
        <v>154</v>
      </c>
      <c r="K34" s="123" t="s">
        <v>146</v>
      </c>
      <c r="L34" s="125"/>
      <c r="M34" s="125"/>
      <c r="N34" s="125"/>
    </row>
    <row r="35" spans="1:14" x14ac:dyDescent="0.3">
      <c r="A35" s="160"/>
      <c r="B35" s="128"/>
      <c r="C35" s="129"/>
      <c r="D35" s="129"/>
      <c r="E35" s="129"/>
      <c r="F35" s="129"/>
      <c r="G35" s="130"/>
      <c r="H35" s="131"/>
      <c r="I35" s="106">
        <v>45624</v>
      </c>
      <c r="J35" s="150"/>
      <c r="K35" s="124"/>
      <c r="L35" s="126"/>
      <c r="M35" s="126"/>
      <c r="N35" s="127"/>
    </row>
    <row r="36" spans="1:14" ht="118.2" customHeight="1" x14ac:dyDescent="0.3">
      <c r="A36" s="159">
        <v>2</v>
      </c>
      <c r="B36" s="128" t="s">
        <v>124</v>
      </c>
      <c r="C36" s="129" t="s">
        <v>77</v>
      </c>
      <c r="D36" s="129" t="s">
        <v>78</v>
      </c>
      <c r="E36" s="129" t="s">
        <v>125</v>
      </c>
      <c r="F36" s="129" t="s">
        <v>126</v>
      </c>
      <c r="G36" s="130" t="s">
        <v>143</v>
      </c>
      <c r="H36" s="131">
        <v>193739778</v>
      </c>
      <c r="I36" s="98" t="s">
        <v>79</v>
      </c>
      <c r="J36" s="121" t="s">
        <v>155</v>
      </c>
      <c r="K36" s="123" t="s">
        <v>147</v>
      </c>
      <c r="L36" s="125" t="s">
        <v>148</v>
      </c>
      <c r="M36" s="125" t="s">
        <v>149</v>
      </c>
      <c r="N36" s="125"/>
    </row>
    <row r="37" spans="1:14" ht="15.75" customHeight="1" x14ac:dyDescent="0.3">
      <c r="A37" s="160"/>
      <c r="B37" s="128"/>
      <c r="C37" s="129"/>
      <c r="D37" s="129"/>
      <c r="E37" s="129"/>
      <c r="F37" s="129"/>
      <c r="G37" s="130"/>
      <c r="H37" s="131"/>
      <c r="I37" s="106">
        <v>45624</v>
      </c>
      <c r="J37" s="122"/>
      <c r="K37" s="124"/>
      <c r="L37" s="126"/>
      <c r="M37" s="126"/>
      <c r="N37" s="127"/>
    </row>
    <row r="38" spans="1:14" ht="63" customHeight="1" x14ac:dyDescent="0.3">
      <c r="A38" s="159">
        <v>3</v>
      </c>
      <c r="B38" s="128" t="s">
        <v>127</v>
      </c>
      <c r="C38" s="129" t="s">
        <v>77</v>
      </c>
      <c r="D38" s="129" t="s">
        <v>78</v>
      </c>
      <c r="E38" s="129" t="s">
        <v>128</v>
      </c>
      <c r="F38" s="129" t="s">
        <v>129</v>
      </c>
      <c r="G38" s="130" t="s">
        <v>144</v>
      </c>
      <c r="H38" s="131">
        <v>229266548</v>
      </c>
      <c r="I38" s="98" t="s">
        <v>79</v>
      </c>
      <c r="J38" s="121" t="s">
        <v>156</v>
      </c>
      <c r="K38" s="123" t="s">
        <v>150</v>
      </c>
      <c r="L38" s="125" t="s">
        <v>151</v>
      </c>
      <c r="M38" s="125" t="s">
        <v>152</v>
      </c>
      <c r="N38" s="125"/>
    </row>
    <row r="39" spans="1:14" x14ac:dyDescent="0.3">
      <c r="A39" s="160"/>
      <c r="B39" s="128"/>
      <c r="C39" s="129"/>
      <c r="D39" s="129"/>
      <c r="E39" s="129"/>
      <c r="F39" s="129"/>
      <c r="G39" s="130"/>
      <c r="H39" s="131"/>
      <c r="I39" s="106">
        <v>45621</v>
      </c>
      <c r="J39" s="122"/>
      <c r="K39" s="124"/>
      <c r="L39" s="126"/>
      <c r="M39" s="126"/>
      <c r="N39" s="127"/>
    </row>
    <row r="40" spans="1:14" ht="116.4" customHeight="1" x14ac:dyDescent="0.3">
      <c r="A40" s="159">
        <v>4</v>
      </c>
      <c r="B40" s="144" t="s">
        <v>130</v>
      </c>
      <c r="C40" s="168" t="s">
        <v>77</v>
      </c>
      <c r="D40" s="168" t="s">
        <v>97</v>
      </c>
      <c r="E40" s="168" t="s">
        <v>131</v>
      </c>
      <c r="F40" s="168" t="s">
        <v>132</v>
      </c>
      <c r="G40" s="169" t="s">
        <v>145</v>
      </c>
      <c r="H40" s="170">
        <v>6277780619</v>
      </c>
      <c r="I40" s="171" t="s">
        <v>133</v>
      </c>
      <c r="J40" s="121" t="s">
        <v>157</v>
      </c>
      <c r="K40" s="123" t="s">
        <v>153</v>
      </c>
      <c r="L40" s="125"/>
      <c r="M40" s="125"/>
      <c r="N40" s="125"/>
    </row>
    <row r="41" spans="1:14" x14ac:dyDescent="0.3">
      <c r="A41" s="160"/>
      <c r="B41" s="144"/>
      <c r="C41" s="168"/>
      <c r="D41" s="168"/>
      <c r="E41" s="168"/>
      <c r="F41" s="168"/>
      <c r="G41" s="169"/>
      <c r="H41" s="170"/>
      <c r="I41" s="172">
        <v>45614</v>
      </c>
      <c r="J41" s="122"/>
      <c r="K41" s="124"/>
      <c r="L41" s="126"/>
      <c r="M41" s="126"/>
      <c r="N41" s="127"/>
    </row>
    <row r="42" spans="1:14" x14ac:dyDescent="0.3">
      <c r="A42" s="52"/>
      <c r="B42" s="53"/>
      <c r="C42" s="102"/>
      <c r="D42" s="102"/>
      <c r="E42" s="102"/>
      <c r="F42" s="102"/>
      <c r="G42" s="103"/>
      <c r="H42" s="104"/>
      <c r="I42" s="105"/>
      <c r="J42" s="4"/>
      <c r="K42" s="45"/>
      <c r="L42" s="46"/>
      <c r="M42" s="46"/>
      <c r="N42" s="5"/>
    </row>
    <row r="43" spans="1:14" s="49" customFormat="1" ht="21" x14ac:dyDescent="0.4">
      <c r="B43" s="148" t="s">
        <v>19</v>
      </c>
      <c r="C43" s="148"/>
      <c r="D43" s="148"/>
      <c r="E43" s="148"/>
      <c r="F43" s="148"/>
      <c r="G43" s="148"/>
      <c r="H43" s="148"/>
      <c r="I43" s="148"/>
    </row>
    <row r="44" spans="1:14" ht="19.2" customHeight="1" x14ac:dyDescent="0.3">
      <c r="A44" s="3"/>
    </row>
    <row r="45" spans="1:14" x14ac:dyDescent="0.3">
      <c r="A45" s="135" t="s">
        <v>24</v>
      </c>
      <c r="B45" s="121" t="s">
        <v>8</v>
      </c>
      <c r="C45" s="138" t="s">
        <v>0</v>
      </c>
      <c r="D45" s="138" t="s">
        <v>1</v>
      </c>
      <c r="E45" s="138" t="s">
        <v>2</v>
      </c>
      <c r="F45" s="138" t="s">
        <v>3</v>
      </c>
      <c r="G45" s="138" t="s">
        <v>4</v>
      </c>
      <c r="H45" s="140" t="s">
        <v>5</v>
      </c>
      <c r="I45" s="48" t="s">
        <v>6</v>
      </c>
      <c r="J45" s="142" t="s">
        <v>9</v>
      </c>
      <c r="K45" s="143"/>
      <c r="L45" s="132" t="s">
        <v>12</v>
      </c>
      <c r="M45" s="133"/>
      <c r="N45" s="134"/>
    </row>
    <row r="46" spans="1:14" x14ac:dyDescent="0.3">
      <c r="A46" s="136"/>
      <c r="B46" s="137"/>
      <c r="C46" s="139"/>
      <c r="D46" s="139"/>
      <c r="E46" s="139"/>
      <c r="F46" s="139"/>
      <c r="G46" s="139"/>
      <c r="H46" s="141"/>
      <c r="I46" s="51" t="s">
        <v>7</v>
      </c>
      <c r="J46" s="2" t="s">
        <v>2</v>
      </c>
      <c r="K46" s="1" t="s">
        <v>11</v>
      </c>
      <c r="L46" s="50" t="s">
        <v>13</v>
      </c>
      <c r="M46" s="50" t="s">
        <v>14</v>
      </c>
      <c r="N46" s="50" t="s">
        <v>15</v>
      </c>
    </row>
    <row r="47" spans="1:14" ht="63" customHeight="1" x14ac:dyDescent="0.3">
      <c r="A47" s="120">
        <v>1</v>
      </c>
      <c r="B47" s="144" t="s">
        <v>197</v>
      </c>
      <c r="C47" s="168" t="s">
        <v>86</v>
      </c>
      <c r="D47" s="168" t="s">
        <v>97</v>
      </c>
      <c r="E47" s="168" t="s">
        <v>198</v>
      </c>
      <c r="F47" s="168" t="s">
        <v>199</v>
      </c>
      <c r="G47" s="169" t="s">
        <v>200</v>
      </c>
      <c r="H47" s="170">
        <v>285601874</v>
      </c>
      <c r="I47" s="171" t="s">
        <v>100</v>
      </c>
      <c r="J47" s="121" t="s">
        <v>202</v>
      </c>
      <c r="K47" s="123" t="s">
        <v>201</v>
      </c>
      <c r="L47" s="125"/>
      <c r="M47" s="125"/>
      <c r="N47" s="125"/>
    </row>
    <row r="48" spans="1:14" ht="15.75" customHeight="1" x14ac:dyDescent="0.3">
      <c r="A48" s="120"/>
      <c r="B48" s="144"/>
      <c r="C48" s="168"/>
      <c r="D48" s="168"/>
      <c r="E48" s="168"/>
      <c r="F48" s="168"/>
      <c r="G48" s="169"/>
      <c r="H48" s="170"/>
      <c r="I48" s="173">
        <v>45615</v>
      </c>
      <c r="J48" s="122"/>
      <c r="K48" s="124"/>
      <c r="L48" s="126"/>
      <c r="M48" s="126"/>
      <c r="N48" s="127"/>
    </row>
    <row r="49" spans="6:8" x14ac:dyDescent="0.3">
      <c r="F49" s="67"/>
      <c r="H49" s="107"/>
    </row>
    <row r="50" spans="6:8" x14ac:dyDescent="0.3">
      <c r="F50" s="67"/>
      <c r="H50"/>
    </row>
    <row r="51" spans="6:8" x14ac:dyDescent="0.3">
      <c r="F51" s="67"/>
      <c r="H51"/>
    </row>
  </sheetData>
  <mergeCells count="200">
    <mergeCell ref="K38:K39"/>
    <mergeCell ref="L38:L39"/>
    <mergeCell ref="M38:M39"/>
    <mergeCell ref="N38:N39"/>
    <mergeCell ref="A40:A41"/>
    <mergeCell ref="B40:B41"/>
    <mergeCell ref="C40:C41"/>
    <mergeCell ref="D40:D41"/>
    <mergeCell ref="E40:E41"/>
    <mergeCell ref="F40:F41"/>
    <mergeCell ref="G40:G41"/>
    <mergeCell ref="H40:H41"/>
    <mergeCell ref="J40:J41"/>
    <mergeCell ref="K40:K41"/>
    <mergeCell ref="L40:L41"/>
    <mergeCell ref="M40:M41"/>
    <mergeCell ref="N40:N41"/>
    <mergeCell ref="A38:A39"/>
    <mergeCell ref="B38:B39"/>
    <mergeCell ref="C38:C39"/>
    <mergeCell ref="D38:D39"/>
    <mergeCell ref="E38:E39"/>
    <mergeCell ref="F38:F39"/>
    <mergeCell ref="G38:G39"/>
    <mergeCell ref="H38:H39"/>
    <mergeCell ref="J38:J39"/>
    <mergeCell ref="K27:K28"/>
    <mergeCell ref="L27:L28"/>
    <mergeCell ref="M27:M28"/>
    <mergeCell ref="N27:N28"/>
    <mergeCell ref="A36:A37"/>
    <mergeCell ref="B36:B37"/>
    <mergeCell ref="C36:C37"/>
    <mergeCell ref="D36:D37"/>
    <mergeCell ref="E36:E37"/>
    <mergeCell ref="F36:F37"/>
    <mergeCell ref="G36:G37"/>
    <mergeCell ref="H36:H37"/>
    <mergeCell ref="J36:J37"/>
    <mergeCell ref="K36:K37"/>
    <mergeCell ref="L36:L37"/>
    <mergeCell ref="M36:M37"/>
    <mergeCell ref="N36:N37"/>
    <mergeCell ref="A27:A28"/>
    <mergeCell ref="B27:B28"/>
    <mergeCell ref="C27:C28"/>
    <mergeCell ref="D27:D28"/>
    <mergeCell ref="E27:E28"/>
    <mergeCell ref="F27:F28"/>
    <mergeCell ref="G27:G28"/>
    <mergeCell ref="H27:H28"/>
    <mergeCell ref="J27:J28"/>
    <mergeCell ref="A23:A24"/>
    <mergeCell ref="B23:B24"/>
    <mergeCell ref="C23:C24"/>
    <mergeCell ref="H23:H24"/>
    <mergeCell ref="D23:D24"/>
    <mergeCell ref="E23:E24"/>
    <mergeCell ref="F23:F24"/>
    <mergeCell ref="G23:G24"/>
    <mergeCell ref="A25:A26"/>
    <mergeCell ref="L34:L35"/>
    <mergeCell ref="M34:M35"/>
    <mergeCell ref="N34:N35"/>
    <mergeCell ref="A32:A33"/>
    <mergeCell ref="L32:N32"/>
    <mergeCell ref="J32:K32"/>
    <mergeCell ref="A34:A35"/>
    <mergeCell ref="C34:C35"/>
    <mergeCell ref="F32:F33"/>
    <mergeCell ref="D32:D33"/>
    <mergeCell ref="B34:B35"/>
    <mergeCell ref="D34:D35"/>
    <mergeCell ref="H34:H35"/>
    <mergeCell ref="E34:E35"/>
    <mergeCell ref="F34:F35"/>
    <mergeCell ref="G34:G35"/>
    <mergeCell ref="B32:B33"/>
    <mergeCell ref="C32:C33"/>
    <mergeCell ref="E32:E33"/>
    <mergeCell ref="G32:G33"/>
    <mergeCell ref="M23:M24"/>
    <mergeCell ref="N23:N24"/>
    <mergeCell ref="J23:J24"/>
    <mergeCell ref="K23:K24"/>
    <mergeCell ref="L23:L24"/>
    <mergeCell ref="N16:N17"/>
    <mergeCell ref="J7:J8"/>
    <mergeCell ref="K16:K17"/>
    <mergeCell ref="L16:L17"/>
    <mergeCell ref="M16:M17"/>
    <mergeCell ref="F7:F8"/>
    <mergeCell ref="G7:G8"/>
    <mergeCell ref="A21:A22"/>
    <mergeCell ref="B21:B22"/>
    <mergeCell ref="B14:B15"/>
    <mergeCell ref="G16:G17"/>
    <mergeCell ref="C21:C22"/>
    <mergeCell ref="D21:D22"/>
    <mergeCell ref="B16:B17"/>
    <mergeCell ref="C16:C17"/>
    <mergeCell ref="D16:D17"/>
    <mergeCell ref="E21:E22"/>
    <mergeCell ref="F21:F22"/>
    <mergeCell ref="G21:G22"/>
    <mergeCell ref="C19:I19"/>
    <mergeCell ref="A14:A15"/>
    <mergeCell ref="C12:I12"/>
    <mergeCell ref="E16:E17"/>
    <mergeCell ref="H16:H17"/>
    <mergeCell ref="H21:H22"/>
    <mergeCell ref="H7:H8"/>
    <mergeCell ref="A16:A17"/>
    <mergeCell ref="F16:F17"/>
    <mergeCell ref="A9:A10"/>
    <mergeCell ref="F1:G1"/>
    <mergeCell ref="C3:I3"/>
    <mergeCell ref="H32:H33"/>
    <mergeCell ref="A5:A6"/>
    <mergeCell ref="B5:B6"/>
    <mergeCell ref="C5:C6"/>
    <mergeCell ref="D5:D6"/>
    <mergeCell ref="E5:E6"/>
    <mergeCell ref="F5:F6"/>
    <mergeCell ref="G5:G6"/>
    <mergeCell ref="H5:H6"/>
    <mergeCell ref="A1:D1"/>
    <mergeCell ref="G14:G15"/>
    <mergeCell ref="H14:H15"/>
    <mergeCell ref="B30:I30"/>
    <mergeCell ref="C14:C15"/>
    <mergeCell ref="D14:D15"/>
    <mergeCell ref="E14:E15"/>
    <mergeCell ref="F14:F15"/>
    <mergeCell ref="A7:A8"/>
    <mergeCell ref="B7:B8"/>
    <mergeCell ref="C7:C8"/>
    <mergeCell ref="D7:D8"/>
    <mergeCell ref="E7:E8"/>
    <mergeCell ref="J5:K5"/>
    <mergeCell ref="L5:N5"/>
    <mergeCell ref="J14:K14"/>
    <mergeCell ref="L14:N14"/>
    <mergeCell ref="K7:K8"/>
    <mergeCell ref="L7:L8"/>
    <mergeCell ref="M7:M8"/>
    <mergeCell ref="N7:N8"/>
    <mergeCell ref="J21:K21"/>
    <mergeCell ref="L21:N21"/>
    <mergeCell ref="J16:J17"/>
    <mergeCell ref="N9:N10"/>
    <mergeCell ref="K9:K10"/>
    <mergeCell ref="L9:L10"/>
    <mergeCell ref="M9:M10"/>
    <mergeCell ref="E45:E46"/>
    <mergeCell ref="F45:F46"/>
    <mergeCell ref="G45:G46"/>
    <mergeCell ref="H45:H46"/>
    <mergeCell ref="J45:K45"/>
    <mergeCell ref="B9:B10"/>
    <mergeCell ref="C9:C10"/>
    <mergeCell ref="D9:D10"/>
    <mergeCell ref="E9:E10"/>
    <mergeCell ref="F9:F10"/>
    <mergeCell ref="G9:G10"/>
    <mergeCell ref="H9:H10"/>
    <mergeCell ref="J9:J10"/>
    <mergeCell ref="B43:I43"/>
    <mergeCell ref="J34:J35"/>
    <mergeCell ref="K34:K35"/>
    <mergeCell ref="B25:B26"/>
    <mergeCell ref="C25:C26"/>
    <mergeCell ref="D25:D26"/>
    <mergeCell ref="E25:E26"/>
    <mergeCell ref="F25:F26"/>
    <mergeCell ref="G25:G26"/>
    <mergeCell ref="H25:H26"/>
    <mergeCell ref="J25:J26"/>
    <mergeCell ref="L45:N45"/>
    <mergeCell ref="A47:A48"/>
    <mergeCell ref="B47:B48"/>
    <mergeCell ref="C47:C48"/>
    <mergeCell ref="D47:D48"/>
    <mergeCell ref="E47:E48"/>
    <mergeCell ref="F47:F48"/>
    <mergeCell ref="G47:G48"/>
    <mergeCell ref="H47:H48"/>
    <mergeCell ref="J47:J48"/>
    <mergeCell ref="K47:K48"/>
    <mergeCell ref="L47:L48"/>
    <mergeCell ref="M47:M48"/>
    <mergeCell ref="N47:N48"/>
    <mergeCell ref="A45:A46"/>
    <mergeCell ref="B45:B46"/>
    <mergeCell ref="C45:C46"/>
    <mergeCell ref="D45:D46"/>
    <mergeCell ref="K25:K26"/>
    <mergeCell ref="L25:L26"/>
    <mergeCell ref="M25:M26"/>
    <mergeCell ref="N25:N26"/>
  </mergeCells>
  <phoneticPr fontId="15" type="noConversion"/>
  <hyperlinks>
    <hyperlink ref="B23" r:id="rId1" display="javascript: consultaProceso('24-11-14236765')" xr:uid="{5CD48671-E814-4843-BFD8-A82E26C841A0}"/>
    <hyperlink ref="B25" r:id="rId2" display="javascript: consultaProceso('24-12-14238630')" xr:uid="{A09AAF48-DBAA-4D70-94E2-F2E0A2527DC6}"/>
    <hyperlink ref="B27" r:id="rId3" display="javascript: consultaProceso('24-4-14244860')" xr:uid="{7376DE32-394A-40FF-BB3E-0A1ADF593B3A}"/>
    <hyperlink ref="B23:B24" r:id="rId4" display="SA-018-2024" xr:uid="{B2041486-AB60-4200-88EE-563C63E5E8EF}"/>
    <hyperlink ref="B25:B26" r:id="rId5" display="CONTRATO INTERADMINISTRATIVO 14 DE 2024" xr:uid="{2DA2910F-8369-478A-A3B0-5C4D4C0ECA13}"/>
    <hyperlink ref="B27:B28" r:id="rId6" display="COI-003-2024" xr:uid="{31422A87-561E-40C6-83C7-1AD546885F9F}"/>
    <hyperlink ref="B34" r:id="rId7" display="javascript: consultaProceso('24-11-14245199')" xr:uid="{F00FCB2B-EB5D-458F-B898-990351EB5168}"/>
    <hyperlink ref="B36" r:id="rId8" display="javascript: consultaProceso('24-12-14245504')" xr:uid="{B01937A2-7A12-4F34-9833-1D7DFA00DD0D}"/>
    <hyperlink ref="B38" r:id="rId9" display="javascript: consultaProceso('24-12-14243391')" xr:uid="{64A98E20-CEB4-424B-801B-A17F83468A80}"/>
    <hyperlink ref="B40" r:id="rId10" display="javascript: consultaProceso('24-12-14234778')" xr:uid="{3EA42F9F-BEC3-463F-8A12-21D2BFB388CD}"/>
    <hyperlink ref="B34:B35" r:id="rId11" display="SA-MU-004-2024" xr:uid="{C4823CE5-15EC-432D-83D6-A2E591A7B090}"/>
    <hyperlink ref="B36:B37" r:id="rId12" display="CI 047 DE 2024" xr:uid="{4BD9F167-2CAD-4996-B7CF-1E64C25C07D1}"/>
    <hyperlink ref="B38:B39" r:id="rId13" display="CI-024-2024-SP" xr:uid="{2F57FDC7-CC56-4323-92E9-46971B699E71}"/>
    <hyperlink ref="B40:B41" r:id="rId14" display="CI-194-2024" xr:uid="{6CAAF9B1-3094-4F97-AE24-357685A2BCB5}"/>
    <hyperlink ref="B47" r:id="rId15" display="javascript: consultaProceso('24-11-14229092')" xr:uid="{D9298901-B356-4926-ABAA-AAD361ED48A9}"/>
    <hyperlink ref="B47:B48" r:id="rId16" display="SA-019-2024" xr:uid="{A59FF7D1-370A-4214-AE09-132B0AA4B54F}"/>
  </hyperlinks>
  <pageMargins left="0.7" right="0.7" top="0.75" bottom="0.75" header="0.3" footer="0.3"/>
  <pageSetup orientation="portrait"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5"/>
  <sheetViews>
    <sheetView showGridLines="0" zoomScale="80" zoomScaleNormal="80" workbookViewId="0">
      <selection sqref="A1:D1"/>
    </sheetView>
  </sheetViews>
  <sheetFormatPr baseColWidth="10" defaultRowHeight="14.4" x14ac:dyDescent="0.3"/>
  <cols>
    <col min="2" max="2" width="18.5546875" customWidth="1"/>
    <col min="3" max="3" width="18.44140625" customWidth="1"/>
    <col min="4" max="4" width="13.6640625" customWidth="1"/>
    <col min="5" max="5" width="25.6640625" customWidth="1"/>
    <col min="6" max="6" width="54.5546875" customWidth="1"/>
    <col min="7" max="7" width="27.109375" customWidth="1"/>
    <col min="8" max="8" width="20.33203125" style="70" customWidth="1"/>
    <col min="9" max="9" width="15.33203125" customWidth="1"/>
    <col min="10" max="10" width="27.44140625" customWidth="1"/>
    <col min="11" max="11" width="26.109375" customWidth="1"/>
    <col min="12" max="12" width="26" customWidth="1"/>
    <col min="13" max="13" width="22.44140625" customWidth="1"/>
    <col min="14" max="14" width="23.109375" customWidth="1"/>
  </cols>
  <sheetData>
    <row r="1" spans="1:14" ht="25.8" x14ac:dyDescent="0.5">
      <c r="A1" s="158" t="s">
        <v>16</v>
      </c>
      <c r="B1" s="158"/>
      <c r="C1" s="158"/>
      <c r="D1" s="158"/>
      <c r="F1" s="153" t="s">
        <v>91</v>
      </c>
      <c r="G1" s="153"/>
    </row>
    <row r="2" spans="1:14" ht="15.6" customHeight="1" x14ac:dyDescent="0.3">
      <c r="A2" s="52"/>
      <c r="B2" s="58"/>
      <c r="C2" s="59"/>
      <c r="D2" s="59"/>
      <c r="E2" s="59"/>
      <c r="F2" s="59"/>
      <c r="G2" s="60"/>
      <c r="H2" s="71"/>
      <c r="I2" s="61"/>
      <c r="J2" s="4"/>
      <c r="K2" s="45"/>
      <c r="L2" s="46"/>
      <c r="M2" s="46"/>
      <c r="N2" s="46"/>
    </row>
    <row r="3" spans="1:14" ht="21" hidden="1" x14ac:dyDescent="0.3">
      <c r="A3" s="14"/>
      <c r="B3" s="14"/>
      <c r="C3" s="154" t="s">
        <v>43</v>
      </c>
      <c r="D3" s="154"/>
      <c r="E3" s="154"/>
      <c r="F3" s="154"/>
      <c r="G3" s="154"/>
      <c r="H3" s="154"/>
      <c r="I3" s="154"/>
      <c r="N3" s="46"/>
    </row>
    <row r="4" spans="1:14" ht="15.75" hidden="1" customHeight="1" x14ac:dyDescent="0.3">
      <c r="N4" s="46"/>
    </row>
    <row r="5" spans="1:14" hidden="1" x14ac:dyDescent="0.3">
      <c r="A5" s="155" t="s">
        <v>24</v>
      </c>
      <c r="B5" s="121" t="s">
        <v>8</v>
      </c>
      <c r="C5" s="121" t="s">
        <v>0</v>
      </c>
      <c r="D5" s="121" t="s">
        <v>1</v>
      </c>
      <c r="E5" s="121" t="s">
        <v>2</v>
      </c>
      <c r="F5" s="121" t="s">
        <v>3</v>
      </c>
      <c r="G5" s="121" t="s">
        <v>4</v>
      </c>
      <c r="H5" s="165" t="s">
        <v>5</v>
      </c>
      <c r="I5" s="57" t="s">
        <v>6</v>
      </c>
      <c r="J5" s="142" t="s">
        <v>9</v>
      </c>
      <c r="K5" s="143"/>
      <c r="L5" s="132" t="s">
        <v>12</v>
      </c>
      <c r="M5" s="133"/>
      <c r="N5" s="134"/>
    </row>
    <row r="6" spans="1:14" ht="15.75" hidden="1" customHeight="1" x14ac:dyDescent="0.3">
      <c r="A6" s="127"/>
      <c r="B6" s="137"/>
      <c r="C6" s="137"/>
      <c r="D6" s="137"/>
      <c r="E6" s="137"/>
      <c r="F6" s="137"/>
      <c r="G6" s="137"/>
      <c r="H6" s="166"/>
      <c r="I6" s="50" t="s">
        <v>7</v>
      </c>
      <c r="J6" s="2" t="s">
        <v>2</v>
      </c>
      <c r="K6" s="2" t="s">
        <v>11</v>
      </c>
      <c r="L6" s="50" t="s">
        <v>13</v>
      </c>
      <c r="M6" s="50" t="s">
        <v>14</v>
      </c>
      <c r="N6" s="50" t="s">
        <v>15</v>
      </c>
    </row>
    <row r="7" spans="1:14" ht="66.599999999999994" hidden="1" customHeight="1" x14ac:dyDescent="0.3">
      <c r="A7" s="159">
        <v>1</v>
      </c>
      <c r="B7" s="144"/>
      <c r="C7" s="145"/>
      <c r="D7" s="145"/>
      <c r="E7" s="145"/>
      <c r="F7" s="145"/>
      <c r="G7" s="146"/>
      <c r="H7" s="147"/>
      <c r="I7" s="48"/>
      <c r="J7" s="121"/>
      <c r="K7" s="123"/>
      <c r="L7" s="125"/>
      <c r="M7" s="125"/>
      <c r="N7" s="125"/>
    </row>
    <row r="8" spans="1:14" ht="15.75" hidden="1" customHeight="1" x14ac:dyDescent="0.3">
      <c r="A8" s="160"/>
      <c r="B8" s="144"/>
      <c r="C8" s="145"/>
      <c r="D8" s="145"/>
      <c r="E8" s="145"/>
      <c r="F8" s="145"/>
      <c r="G8" s="146"/>
      <c r="H8" s="147"/>
      <c r="I8" s="63"/>
      <c r="J8" s="122"/>
      <c r="K8" s="124"/>
      <c r="L8" s="126"/>
      <c r="M8" s="126"/>
      <c r="N8" s="126"/>
    </row>
    <row r="9" spans="1:14" ht="15.75" hidden="1" customHeight="1" x14ac:dyDescent="0.3">
      <c r="A9" s="52"/>
      <c r="B9" s="58"/>
      <c r="C9" s="46"/>
      <c r="D9" s="46"/>
      <c r="E9" s="46"/>
      <c r="F9" s="46"/>
      <c r="G9" s="4"/>
      <c r="H9" s="72"/>
      <c r="I9" s="62"/>
      <c r="J9" s="4"/>
      <c r="K9" s="45"/>
      <c r="L9" s="46"/>
      <c r="M9" s="46"/>
      <c r="N9" s="46"/>
    </row>
    <row r="10" spans="1:14" ht="21" hidden="1" x14ac:dyDescent="0.3">
      <c r="A10" s="14"/>
      <c r="B10" s="14"/>
      <c r="C10" s="154" t="s">
        <v>42</v>
      </c>
      <c r="D10" s="154"/>
      <c r="E10" s="154"/>
      <c r="F10" s="154"/>
      <c r="G10" s="154"/>
      <c r="H10" s="154"/>
      <c r="I10" s="154"/>
      <c r="N10" s="46"/>
    </row>
    <row r="11" spans="1:14" ht="15.75" hidden="1" customHeight="1" x14ac:dyDescent="0.3">
      <c r="N11" s="46"/>
    </row>
    <row r="12" spans="1:14" hidden="1" x14ac:dyDescent="0.3">
      <c r="A12" s="155" t="s">
        <v>24</v>
      </c>
      <c r="B12" s="121" t="s">
        <v>8</v>
      </c>
      <c r="C12" s="121" t="s">
        <v>0</v>
      </c>
      <c r="D12" s="121" t="s">
        <v>1</v>
      </c>
      <c r="E12" s="121" t="s">
        <v>2</v>
      </c>
      <c r="F12" s="121" t="s">
        <v>3</v>
      </c>
      <c r="G12" s="121" t="s">
        <v>4</v>
      </c>
      <c r="H12" s="165" t="s">
        <v>5</v>
      </c>
      <c r="I12" s="57" t="s">
        <v>6</v>
      </c>
      <c r="J12" s="142" t="s">
        <v>9</v>
      </c>
      <c r="K12" s="143"/>
      <c r="L12" s="132" t="s">
        <v>12</v>
      </c>
      <c r="M12" s="133"/>
      <c r="N12" s="134"/>
    </row>
    <row r="13" spans="1:14" ht="15.75" hidden="1" customHeight="1" x14ac:dyDescent="0.3">
      <c r="A13" s="127"/>
      <c r="B13" s="137"/>
      <c r="C13" s="137"/>
      <c r="D13" s="137"/>
      <c r="E13" s="137"/>
      <c r="F13" s="137"/>
      <c r="G13" s="137"/>
      <c r="H13" s="166"/>
      <c r="I13" s="50" t="s">
        <v>7</v>
      </c>
      <c r="J13" s="2" t="s">
        <v>2</v>
      </c>
      <c r="K13" s="2" t="s">
        <v>11</v>
      </c>
      <c r="L13" s="50" t="s">
        <v>13</v>
      </c>
      <c r="M13" s="50" t="s">
        <v>14</v>
      </c>
      <c r="N13" s="50" t="s">
        <v>15</v>
      </c>
    </row>
    <row r="14" spans="1:14" ht="65.400000000000006" hidden="1" customHeight="1" x14ac:dyDescent="0.3">
      <c r="A14" s="120">
        <v>1</v>
      </c>
      <c r="B14" s="144"/>
      <c r="C14" s="145"/>
      <c r="D14" s="145"/>
      <c r="E14" s="145"/>
      <c r="F14" s="145"/>
      <c r="G14" s="146"/>
      <c r="H14" s="147"/>
      <c r="I14" s="48"/>
      <c r="J14" s="138"/>
      <c r="K14" s="123"/>
      <c r="L14" s="125"/>
      <c r="M14" s="125"/>
      <c r="N14" s="125"/>
    </row>
    <row r="15" spans="1:14" ht="15" hidden="1" customHeight="1" x14ac:dyDescent="0.3">
      <c r="A15" s="120"/>
      <c r="B15" s="144"/>
      <c r="C15" s="145"/>
      <c r="D15" s="145"/>
      <c r="E15" s="145"/>
      <c r="F15" s="145"/>
      <c r="G15" s="146"/>
      <c r="H15" s="147"/>
      <c r="I15" s="63"/>
      <c r="J15" s="162"/>
      <c r="K15" s="124"/>
      <c r="L15" s="126"/>
      <c r="M15" s="126"/>
      <c r="N15" s="127"/>
    </row>
    <row r="16" spans="1:14" ht="72" hidden="1" customHeight="1" x14ac:dyDescent="0.3">
      <c r="A16" s="120">
        <v>2</v>
      </c>
      <c r="B16" s="144"/>
      <c r="C16" s="145"/>
      <c r="D16" s="145"/>
      <c r="E16" s="145"/>
      <c r="F16" s="145"/>
      <c r="G16" s="146"/>
      <c r="H16" s="147"/>
      <c r="I16" s="48"/>
      <c r="J16" s="138"/>
      <c r="K16" s="123"/>
      <c r="L16" s="125"/>
      <c r="M16" s="125"/>
      <c r="N16" s="125"/>
    </row>
    <row r="17" spans="1:14" hidden="1" x14ac:dyDescent="0.3">
      <c r="A17" s="120"/>
      <c r="B17" s="144"/>
      <c r="C17" s="145"/>
      <c r="D17" s="145"/>
      <c r="E17" s="145"/>
      <c r="F17" s="145"/>
      <c r="G17" s="146"/>
      <c r="H17" s="147"/>
      <c r="I17" s="63"/>
      <c r="J17" s="162"/>
      <c r="K17" s="124"/>
      <c r="L17" s="126"/>
      <c r="M17" s="126"/>
      <c r="N17" s="127"/>
    </row>
    <row r="18" spans="1:14" ht="13.95" hidden="1" customHeight="1" x14ac:dyDescent="0.3">
      <c r="A18" s="52"/>
      <c r="B18" s="58"/>
      <c r="C18" s="64"/>
      <c r="D18" s="64"/>
      <c r="E18" s="64"/>
      <c r="F18" s="64"/>
      <c r="G18" s="65"/>
      <c r="H18" s="73"/>
      <c r="I18" s="66"/>
      <c r="J18" s="4"/>
      <c r="K18" s="45"/>
      <c r="L18" s="46"/>
      <c r="M18" s="46"/>
      <c r="N18" s="46"/>
    </row>
    <row r="19" spans="1:14" ht="17.7" hidden="1" customHeight="1" x14ac:dyDescent="0.3">
      <c r="B19" s="161" t="s">
        <v>45</v>
      </c>
      <c r="C19" s="161"/>
      <c r="D19" s="161"/>
      <c r="E19" s="161"/>
      <c r="F19" s="161"/>
      <c r="G19" s="161"/>
      <c r="H19" s="161"/>
      <c r="I19" s="14"/>
    </row>
    <row r="20" spans="1:14" ht="17.7" hidden="1" customHeight="1" x14ac:dyDescent="0.3">
      <c r="B20" s="14"/>
      <c r="C20" s="14"/>
      <c r="D20" s="14"/>
      <c r="E20" s="14"/>
      <c r="F20" s="14"/>
      <c r="G20" s="14"/>
      <c r="H20" s="74"/>
      <c r="I20" s="14"/>
    </row>
    <row r="21" spans="1:14" hidden="1" x14ac:dyDescent="0.3">
      <c r="A21" s="155" t="s">
        <v>24</v>
      </c>
      <c r="B21" s="121" t="s">
        <v>8</v>
      </c>
      <c r="C21" s="121" t="s">
        <v>0</v>
      </c>
      <c r="D21" s="121" t="s">
        <v>1</v>
      </c>
      <c r="E21" s="121" t="s">
        <v>2</v>
      </c>
      <c r="F21" s="121" t="s">
        <v>3</v>
      </c>
      <c r="G21" s="121" t="s">
        <v>4</v>
      </c>
      <c r="H21" s="165" t="s">
        <v>5</v>
      </c>
      <c r="I21" s="57" t="s">
        <v>6</v>
      </c>
      <c r="J21" s="142" t="s">
        <v>9</v>
      </c>
      <c r="K21" s="143"/>
      <c r="L21" s="132" t="s">
        <v>12</v>
      </c>
      <c r="M21" s="133"/>
      <c r="N21" s="134"/>
    </row>
    <row r="22" spans="1:14" ht="15.75" hidden="1" customHeight="1" x14ac:dyDescent="0.3">
      <c r="A22" s="127"/>
      <c r="B22" s="137"/>
      <c r="C22" s="137"/>
      <c r="D22" s="137"/>
      <c r="E22" s="137"/>
      <c r="F22" s="137"/>
      <c r="G22" s="137"/>
      <c r="H22" s="166"/>
      <c r="I22" s="50" t="s">
        <v>7</v>
      </c>
      <c r="J22" s="2" t="s">
        <v>2</v>
      </c>
      <c r="K22" s="2" t="s">
        <v>11</v>
      </c>
      <c r="L22" s="50" t="s">
        <v>13</v>
      </c>
      <c r="M22" s="50" t="s">
        <v>14</v>
      </c>
      <c r="N22" s="50" t="s">
        <v>15</v>
      </c>
    </row>
    <row r="23" spans="1:14" ht="90" hidden="1" customHeight="1" x14ac:dyDescent="0.3">
      <c r="A23" s="120">
        <v>1</v>
      </c>
      <c r="B23" s="144"/>
      <c r="C23" s="145"/>
      <c r="D23" s="145"/>
      <c r="E23" s="145"/>
      <c r="F23" s="145"/>
      <c r="G23" s="146"/>
      <c r="H23" s="147"/>
      <c r="I23" s="48"/>
      <c r="J23" s="120"/>
      <c r="K23" s="123"/>
      <c r="L23" s="125"/>
      <c r="M23" s="125"/>
      <c r="N23" s="125"/>
    </row>
    <row r="24" spans="1:14" hidden="1" x14ac:dyDescent="0.3">
      <c r="A24" s="120"/>
      <c r="B24" s="144"/>
      <c r="C24" s="145"/>
      <c r="D24" s="145"/>
      <c r="E24" s="145"/>
      <c r="F24" s="145"/>
      <c r="G24" s="146"/>
      <c r="H24" s="147"/>
      <c r="I24" s="63"/>
      <c r="J24" s="120"/>
      <c r="K24" s="124"/>
      <c r="L24" s="126"/>
      <c r="M24" s="126"/>
      <c r="N24" s="127"/>
    </row>
    <row r="25" spans="1:14" hidden="1" x14ac:dyDescent="0.3">
      <c r="A25" s="4"/>
      <c r="B25" s="58"/>
      <c r="C25" s="94"/>
      <c r="D25" s="94"/>
      <c r="E25" s="94"/>
      <c r="F25" s="94"/>
      <c r="G25" s="95"/>
      <c r="H25" s="96"/>
      <c r="I25" s="97"/>
      <c r="J25" s="4"/>
      <c r="K25" s="45"/>
      <c r="L25" s="46"/>
      <c r="M25" s="46"/>
      <c r="N25" s="5"/>
    </row>
    <row r="26" spans="1:14" ht="21" x14ac:dyDescent="0.3">
      <c r="A26" s="14"/>
      <c r="B26" s="14"/>
      <c r="C26" s="154" t="s">
        <v>18</v>
      </c>
      <c r="D26" s="154"/>
      <c r="E26" s="154"/>
      <c r="F26" s="154"/>
      <c r="G26" s="154"/>
      <c r="H26" s="154"/>
      <c r="I26" s="154"/>
      <c r="J26" s="154"/>
      <c r="N26" s="46"/>
    </row>
    <row r="27" spans="1:14" ht="15.6" customHeight="1" x14ac:dyDescent="0.3">
      <c r="N27" s="46"/>
    </row>
    <row r="28" spans="1:14" x14ac:dyDescent="0.3">
      <c r="A28" s="155" t="s">
        <v>24</v>
      </c>
      <c r="B28" s="121" t="s">
        <v>8</v>
      </c>
      <c r="C28" s="121" t="s">
        <v>0</v>
      </c>
      <c r="D28" s="121" t="s">
        <v>1</v>
      </c>
      <c r="E28" s="121" t="s">
        <v>2</v>
      </c>
      <c r="F28" s="121" t="s">
        <v>3</v>
      </c>
      <c r="G28" s="121" t="s">
        <v>4</v>
      </c>
      <c r="H28" s="165" t="s">
        <v>5</v>
      </c>
      <c r="I28" s="57" t="s">
        <v>6</v>
      </c>
      <c r="J28" s="142" t="s">
        <v>9</v>
      </c>
      <c r="K28" s="143"/>
      <c r="L28" s="132" t="s">
        <v>12</v>
      </c>
      <c r="M28" s="133"/>
      <c r="N28" s="134"/>
    </row>
    <row r="29" spans="1:14" ht="15.75" customHeight="1" x14ac:dyDescent="0.3">
      <c r="A29" s="167"/>
      <c r="B29" s="137"/>
      <c r="C29" s="137"/>
      <c r="D29" s="137"/>
      <c r="E29" s="137"/>
      <c r="F29" s="137"/>
      <c r="G29" s="137"/>
      <c r="H29" s="166"/>
      <c r="I29" s="50" t="s">
        <v>7</v>
      </c>
      <c r="J29" s="2" t="s">
        <v>2</v>
      </c>
      <c r="K29" s="2" t="s">
        <v>11</v>
      </c>
      <c r="L29" s="50" t="s">
        <v>13</v>
      </c>
      <c r="M29" s="50" t="s">
        <v>14</v>
      </c>
      <c r="N29" s="50" t="s">
        <v>15</v>
      </c>
    </row>
    <row r="30" spans="1:14" ht="63" customHeight="1" x14ac:dyDescent="0.3">
      <c r="A30" s="159">
        <v>1</v>
      </c>
      <c r="B30" s="144" t="s">
        <v>134</v>
      </c>
      <c r="C30" s="168" t="s">
        <v>135</v>
      </c>
      <c r="D30" s="168" t="s">
        <v>97</v>
      </c>
      <c r="E30" s="168" t="s">
        <v>88</v>
      </c>
      <c r="F30" s="168" t="s">
        <v>136</v>
      </c>
      <c r="G30" s="169" t="s">
        <v>89</v>
      </c>
      <c r="H30" s="170">
        <v>24350000</v>
      </c>
      <c r="I30" s="171" t="s">
        <v>100</v>
      </c>
      <c r="J30" s="121" t="s">
        <v>90</v>
      </c>
      <c r="K30" s="123" t="s">
        <v>175</v>
      </c>
      <c r="L30" s="125"/>
      <c r="M30" s="125"/>
      <c r="N30" s="125"/>
    </row>
    <row r="31" spans="1:14" ht="15.75" customHeight="1" x14ac:dyDescent="0.3">
      <c r="A31" s="160"/>
      <c r="B31" s="144"/>
      <c r="C31" s="168"/>
      <c r="D31" s="168"/>
      <c r="E31" s="168"/>
      <c r="F31" s="168"/>
      <c r="G31" s="169"/>
      <c r="H31" s="170"/>
      <c r="I31" s="173">
        <v>45625</v>
      </c>
      <c r="J31" s="122"/>
      <c r="K31" s="124"/>
      <c r="L31" s="126"/>
      <c r="M31" s="126"/>
      <c r="N31" s="127"/>
    </row>
    <row r="32" spans="1:14" ht="75" customHeight="1" x14ac:dyDescent="0.3">
      <c r="A32" s="159">
        <v>2</v>
      </c>
      <c r="B32" s="144" t="s">
        <v>137</v>
      </c>
      <c r="C32" s="168" t="s">
        <v>135</v>
      </c>
      <c r="D32" s="168" t="s">
        <v>97</v>
      </c>
      <c r="E32" s="168" t="s">
        <v>88</v>
      </c>
      <c r="F32" s="168" t="s">
        <v>138</v>
      </c>
      <c r="G32" s="169" t="s">
        <v>89</v>
      </c>
      <c r="H32" s="170">
        <v>19550000</v>
      </c>
      <c r="I32" s="171" t="s">
        <v>100</v>
      </c>
      <c r="J32" s="121" t="s">
        <v>90</v>
      </c>
      <c r="K32" s="123" t="s">
        <v>175</v>
      </c>
      <c r="L32" s="125"/>
      <c r="M32" s="125"/>
      <c r="N32" s="125"/>
    </row>
    <row r="33" spans="1:14" x14ac:dyDescent="0.3">
      <c r="A33" s="160"/>
      <c r="B33" s="144"/>
      <c r="C33" s="168"/>
      <c r="D33" s="168"/>
      <c r="E33" s="168"/>
      <c r="F33" s="168"/>
      <c r="G33" s="169"/>
      <c r="H33" s="170"/>
      <c r="I33" s="173">
        <v>45625</v>
      </c>
      <c r="J33" s="122"/>
      <c r="K33" s="124"/>
      <c r="L33" s="126"/>
      <c r="M33" s="126"/>
      <c r="N33" s="127"/>
    </row>
    <row r="34" spans="1:14" ht="66.599999999999994" customHeight="1" x14ac:dyDescent="0.3">
      <c r="A34" s="159">
        <v>3</v>
      </c>
      <c r="B34" s="144" t="s">
        <v>139</v>
      </c>
      <c r="C34" s="168" t="s">
        <v>77</v>
      </c>
      <c r="D34" s="168" t="s">
        <v>97</v>
      </c>
      <c r="E34" s="168" t="s">
        <v>140</v>
      </c>
      <c r="F34" s="168" t="s">
        <v>141</v>
      </c>
      <c r="G34" s="169" t="s">
        <v>158</v>
      </c>
      <c r="H34" s="170">
        <v>88011217</v>
      </c>
      <c r="I34" s="171" t="s">
        <v>133</v>
      </c>
      <c r="J34" s="121" t="s">
        <v>193</v>
      </c>
      <c r="K34" s="123" t="s">
        <v>176</v>
      </c>
      <c r="L34" s="125"/>
      <c r="M34" s="125"/>
      <c r="N34" s="125"/>
    </row>
    <row r="35" spans="1:14" x14ac:dyDescent="0.3">
      <c r="A35" s="160"/>
      <c r="B35" s="144"/>
      <c r="C35" s="168"/>
      <c r="D35" s="168"/>
      <c r="E35" s="168"/>
      <c r="F35" s="168"/>
      <c r="G35" s="169"/>
      <c r="H35" s="170"/>
      <c r="I35" s="172">
        <v>45625</v>
      </c>
      <c r="J35" s="122"/>
      <c r="K35" s="124"/>
      <c r="L35" s="126"/>
      <c r="M35" s="126"/>
      <c r="N35" s="127"/>
    </row>
    <row r="36" spans="1:14" s="99" customFormat="1" ht="61.2" customHeight="1" x14ac:dyDescent="0.3">
      <c r="A36" s="159">
        <v>4</v>
      </c>
      <c r="B36" s="144" t="s">
        <v>159</v>
      </c>
      <c r="C36" s="168" t="s">
        <v>135</v>
      </c>
      <c r="D36" s="168" t="s">
        <v>97</v>
      </c>
      <c r="E36" s="168" t="s">
        <v>160</v>
      </c>
      <c r="F36" s="168" t="s">
        <v>161</v>
      </c>
      <c r="G36" s="169" t="s">
        <v>173</v>
      </c>
      <c r="H36" s="170">
        <v>28637556.75</v>
      </c>
      <c r="I36" s="171" t="s">
        <v>100</v>
      </c>
      <c r="J36" s="120" t="s">
        <v>194</v>
      </c>
      <c r="K36" s="151" t="s">
        <v>177</v>
      </c>
      <c r="L36" s="125"/>
      <c r="M36" s="152"/>
      <c r="N36" s="152"/>
    </row>
    <row r="37" spans="1:14" s="99" customFormat="1" x14ac:dyDescent="0.3">
      <c r="A37" s="160"/>
      <c r="B37" s="144"/>
      <c r="C37" s="168"/>
      <c r="D37" s="168"/>
      <c r="E37" s="168"/>
      <c r="F37" s="168"/>
      <c r="G37" s="169"/>
      <c r="H37" s="170"/>
      <c r="I37" s="173">
        <v>45624</v>
      </c>
      <c r="J37" s="120"/>
      <c r="K37" s="151"/>
      <c r="L37" s="126"/>
      <c r="M37" s="152"/>
      <c r="N37" s="152"/>
    </row>
    <row r="38" spans="1:14" ht="95.4" customHeight="1" x14ac:dyDescent="0.3">
      <c r="A38" s="159">
        <v>5</v>
      </c>
      <c r="B38" s="128" t="s">
        <v>162</v>
      </c>
      <c r="C38" s="129" t="s">
        <v>135</v>
      </c>
      <c r="D38" s="129" t="s">
        <v>78</v>
      </c>
      <c r="E38" s="129" t="s">
        <v>160</v>
      </c>
      <c r="F38" s="129" t="s">
        <v>163</v>
      </c>
      <c r="G38" s="130" t="s">
        <v>173</v>
      </c>
      <c r="H38" s="131">
        <v>36399398</v>
      </c>
      <c r="I38" s="98" t="s">
        <v>79</v>
      </c>
      <c r="J38" s="120" t="s">
        <v>194</v>
      </c>
      <c r="K38" s="123" t="s">
        <v>178</v>
      </c>
      <c r="L38" s="125" t="s">
        <v>179</v>
      </c>
      <c r="M38" s="125" t="s">
        <v>180</v>
      </c>
      <c r="N38" s="125"/>
    </row>
    <row r="39" spans="1:14" ht="15" customHeight="1" x14ac:dyDescent="0.3">
      <c r="A39" s="160"/>
      <c r="B39" s="128"/>
      <c r="C39" s="129"/>
      <c r="D39" s="129"/>
      <c r="E39" s="129"/>
      <c r="F39" s="129"/>
      <c r="G39" s="130"/>
      <c r="H39" s="131"/>
      <c r="I39" s="106">
        <v>45622</v>
      </c>
      <c r="J39" s="120"/>
      <c r="K39" s="124"/>
      <c r="L39" s="126"/>
      <c r="M39" s="126"/>
      <c r="N39" s="127"/>
    </row>
    <row r="40" spans="1:14" ht="56.4" customHeight="1" x14ac:dyDescent="0.3">
      <c r="A40" s="159">
        <v>6</v>
      </c>
      <c r="B40" s="128" t="s">
        <v>164</v>
      </c>
      <c r="C40" s="129" t="s">
        <v>135</v>
      </c>
      <c r="D40" s="129" t="s">
        <v>97</v>
      </c>
      <c r="E40" s="129" t="s">
        <v>160</v>
      </c>
      <c r="F40" s="129" t="s">
        <v>165</v>
      </c>
      <c r="G40" s="130" t="s">
        <v>173</v>
      </c>
      <c r="H40" s="131">
        <v>26256304</v>
      </c>
      <c r="I40" s="98" t="s">
        <v>100</v>
      </c>
      <c r="J40" s="120" t="s">
        <v>194</v>
      </c>
      <c r="K40" s="123" t="s">
        <v>178</v>
      </c>
      <c r="L40" s="125"/>
      <c r="M40" s="125"/>
      <c r="N40" s="125"/>
    </row>
    <row r="41" spans="1:14" ht="15.75" customHeight="1" x14ac:dyDescent="0.3">
      <c r="A41" s="160"/>
      <c r="B41" s="128"/>
      <c r="C41" s="129"/>
      <c r="D41" s="129"/>
      <c r="E41" s="129"/>
      <c r="F41" s="129"/>
      <c r="G41" s="130"/>
      <c r="H41" s="131"/>
      <c r="I41" s="106">
        <v>45621</v>
      </c>
      <c r="J41" s="120"/>
      <c r="K41" s="124"/>
      <c r="L41" s="126"/>
      <c r="M41" s="126"/>
      <c r="N41" s="127"/>
    </row>
    <row r="42" spans="1:14" ht="60.75" customHeight="1" x14ac:dyDescent="0.3">
      <c r="A42" s="159">
        <v>7</v>
      </c>
      <c r="B42" s="128" t="s">
        <v>166</v>
      </c>
      <c r="C42" s="129" t="s">
        <v>135</v>
      </c>
      <c r="D42" s="129" t="s">
        <v>97</v>
      </c>
      <c r="E42" s="129" t="s">
        <v>167</v>
      </c>
      <c r="F42" s="129" t="s">
        <v>168</v>
      </c>
      <c r="G42" s="130" t="s">
        <v>174</v>
      </c>
      <c r="H42" s="131">
        <v>36396940.810000002</v>
      </c>
      <c r="I42" s="98" t="s">
        <v>100</v>
      </c>
      <c r="J42" s="120" t="s">
        <v>195</v>
      </c>
      <c r="K42" s="123" t="s">
        <v>185</v>
      </c>
      <c r="L42" s="125"/>
      <c r="M42" s="125"/>
      <c r="N42" s="125"/>
    </row>
    <row r="43" spans="1:14" ht="15.75" customHeight="1" x14ac:dyDescent="0.3">
      <c r="A43" s="160"/>
      <c r="B43" s="128"/>
      <c r="C43" s="129"/>
      <c r="D43" s="129"/>
      <c r="E43" s="129"/>
      <c r="F43" s="129"/>
      <c r="G43" s="130"/>
      <c r="H43" s="131"/>
      <c r="I43" s="106">
        <v>45617</v>
      </c>
      <c r="J43" s="120"/>
      <c r="K43" s="124"/>
      <c r="L43" s="126"/>
      <c r="M43" s="126"/>
      <c r="N43" s="127"/>
    </row>
    <row r="44" spans="1:14" ht="73.8" customHeight="1" x14ac:dyDescent="0.3">
      <c r="A44" s="159">
        <v>8</v>
      </c>
      <c r="B44" s="128" t="s">
        <v>169</v>
      </c>
      <c r="C44" s="129" t="s">
        <v>77</v>
      </c>
      <c r="D44" s="129" t="s">
        <v>78</v>
      </c>
      <c r="E44" s="129" t="s">
        <v>167</v>
      </c>
      <c r="F44" s="129" t="s">
        <v>170</v>
      </c>
      <c r="G44" s="130" t="s">
        <v>174</v>
      </c>
      <c r="H44" s="131">
        <v>225000000</v>
      </c>
      <c r="I44" s="98" t="s">
        <v>79</v>
      </c>
      <c r="J44" s="120" t="s">
        <v>195</v>
      </c>
      <c r="K44" s="123" t="s">
        <v>185</v>
      </c>
      <c r="L44" s="125" t="s">
        <v>186</v>
      </c>
      <c r="M44" s="125" t="s">
        <v>187</v>
      </c>
      <c r="N44" s="125"/>
    </row>
    <row r="45" spans="1:14" ht="15.75" customHeight="1" x14ac:dyDescent="0.3">
      <c r="A45" s="160"/>
      <c r="B45" s="128"/>
      <c r="C45" s="129"/>
      <c r="D45" s="129"/>
      <c r="E45" s="129"/>
      <c r="F45" s="129"/>
      <c r="G45" s="130"/>
      <c r="H45" s="131"/>
      <c r="I45" s="106">
        <v>45616</v>
      </c>
      <c r="J45" s="120"/>
      <c r="K45" s="124"/>
      <c r="L45" s="126"/>
      <c r="M45" s="126"/>
      <c r="N45" s="127"/>
    </row>
    <row r="46" spans="1:14" ht="85.5" customHeight="1" x14ac:dyDescent="0.3">
      <c r="A46" s="159">
        <v>9</v>
      </c>
      <c r="B46" s="128" t="s">
        <v>171</v>
      </c>
      <c r="C46" s="129" t="s">
        <v>77</v>
      </c>
      <c r="D46" s="129" t="s">
        <v>97</v>
      </c>
      <c r="E46" s="129" t="s">
        <v>81</v>
      </c>
      <c r="F46" s="129" t="s">
        <v>172</v>
      </c>
      <c r="G46" s="130" t="s">
        <v>82</v>
      </c>
      <c r="H46" s="131">
        <v>185000000</v>
      </c>
      <c r="I46" s="98" t="s">
        <v>100</v>
      </c>
      <c r="J46" s="121" t="s">
        <v>83</v>
      </c>
      <c r="K46" s="123" t="s">
        <v>188</v>
      </c>
      <c r="L46" s="125" t="s">
        <v>190</v>
      </c>
      <c r="M46" s="125"/>
      <c r="N46" s="125"/>
    </row>
    <row r="47" spans="1:14" ht="15.75" customHeight="1" x14ac:dyDescent="0.3">
      <c r="A47" s="160"/>
      <c r="B47" s="128"/>
      <c r="C47" s="129"/>
      <c r="D47" s="129"/>
      <c r="E47" s="129"/>
      <c r="F47" s="129"/>
      <c r="G47" s="130"/>
      <c r="H47" s="131"/>
      <c r="I47" s="106">
        <v>45614</v>
      </c>
      <c r="J47" s="122"/>
      <c r="K47" s="124"/>
      <c r="L47" s="126"/>
      <c r="M47" s="126"/>
      <c r="N47" s="127"/>
    </row>
    <row r="48" spans="1:14" ht="71.400000000000006" customHeight="1" x14ac:dyDescent="0.3">
      <c r="A48" s="159">
        <v>10</v>
      </c>
      <c r="B48" s="144" t="s">
        <v>181</v>
      </c>
      <c r="C48" s="168" t="s">
        <v>80</v>
      </c>
      <c r="D48" s="168" t="s">
        <v>78</v>
      </c>
      <c r="E48" s="168" t="s">
        <v>182</v>
      </c>
      <c r="F48" s="168" t="s">
        <v>183</v>
      </c>
      <c r="G48" s="169" t="s">
        <v>184</v>
      </c>
      <c r="H48" s="170">
        <v>984551125</v>
      </c>
      <c r="I48" s="171" t="s">
        <v>79</v>
      </c>
      <c r="J48" s="121" t="s">
        <v>196</v>
      </c>
      <c r="K48" s="123" t="s">
        <v>189</v>
      </c>
      <c r="L48" s="125" t="s">
        <v>191</v>
      </c>
      <c r="M48" s="125" t="s">
        <v>192</v>
      </c>
      <c r="N48" s="125"/>
    </row>
    <row r="49" spans="1:14" x14ac:dyDescent="0.3">
      <c r="A49" s="160"/>
      <c r="B49" s="144"/>
      <c r="C49" s="168"/>
      <c r="D49" s="168"/>
      <c r="E49" s="168"/>
      <c r="F49" s="168"/>
      <c r="G49" s="169"/>
      <c r="H49" s="170"/>
      <c r="I49" s="173">
        <v>45614</v>
      </c>
      <c r="J49" s="122"/>
      <c r="K49" s="124"/>
      <c r="L49" s="126"/>
      <c r="M49" s="126"/>
      <c r="N49" s="127"/>
    </row>
    <row r="51" spans="1:14" s="49" customFormat="1" ht="21" x14ac:dyDescent="0.4">
      <c r="B51" s="148" t="s">
        <v>19</v>
      </c>
      <c r="C51" s="148"/>
      <c r="D51" s="148"/>
      <c r="E51" s="148"/>
      <c r="F51" s="148"/>
      <c r="G51" s="148"/>
      <c r="H51" s="148"/>
      <c r="I51" s="148"/>
    </row>
    <row r="52" spans="1:14" ht="19.2" customHeight="1" x14ac:dyDescent="0.3">
      <c r="A52" s="3"/>
      <c r="H52" s="67"/>
    </row>
    <row r="53" spans="1:14" x14ac:dyDescent="0.3">
      <c r="A53" s="135" t="s">
        <v>24</v>
      </c>
      <c r="B53" s="121" t="s">
        <v>8</v>
      </c>
      <c r="C53" s="138" t="s">
        <v>0</v>
      </c>
      <c r="D53" s="138" t="s">
        <v>1</v>
      </c>
      <c r="E53" s="138" t="s">
        <v>2</v>
      </c>
      <c r="F53" s="138" t="s">
        <v>3</v>
      </c>
      <c r="G53" s="138" t="s">
        <v>4</v>
      </c>
      <c r="H53" s="140" t="s">
        <v>5</v>
      </c>
      <c r="I53" s="48" t="s">
        <v>6</v>
      </c>
      <c r="J53" s="142" t="s">
        <v>9</v>
      </c>
      <c r="K53" s="143"/>
      <c r="L53" s="132" t="s">
        <v>12</v>
      </c>
      <c r="M53" s="133"/>
      <c r="N53" s="134"/>
    </row>
    <row r="54" spans="1:14" x14ac:dyDescent="0.3">
      <c r="A54" s="136"/>
      <c r="B54" s="137"/>
      <c r="C54" s="139"/>
      <c r="D54" s="139"/>
      <c r="E54" s="139"/>
      <c r="F54" s="139"/>
      <c r="G54" s="139"/>
      <c r="H54" s="141"/>
      <c r="I54" s="51" t="s">
        <v>7</v>
      </c>
      <c r="J54" s="2" t="s">
        <v>2</v>
      </c>
      <c r="K54" s="1" t="s">
        <v>11</v>
      </c>
      <c r="L54" s="50" t="s">
        <v>13</v>
      </c>
      <c r="M54" s="50" t="s">
        <v>14</v>
      </c>
      <c r="N54" s="50" t="s">
        <v>15</v>
      </c>
    </row>
    <row r="55" spans="1:14" ht="56.4" customHeight="1" x14ac:dyDescent="0.3">
      <c r="A55" s="121">
        <v>1</v>
      </c>
      <c r="B55" s="128" t="s">
        <v>203</v>
      </c>
      <c r="C55" s="129" t="s">
        <v>135</v>
      </c>
      <c r="D55" s="129" t="s">
        <v>97</v>
      </c>
      <c r="E55" s="129" t="s">
        <v>88</v>
      </c>
      <c r="F55" s="129" t="s">
        <v>204</v>
      </c>
      <c r="G55" s="130" t="s">
        <v>89</v>
      </c>
      <c r="H55" s="131">
        <v>36400000</v>
      </c>
      <c r="I55" s="98" t="s">
        <v>100</v>
      </c>
      <c r="J55" s="121" t="s">
        <v>90</v>
      </c>
      <c r="K55" s="123" t="s">
        <v>175</v>
      </c>
      <c r="L55" s="125"/>
      <c r="M55" s="125"/>
      <c r="N55" s="125"/>
    </row>
    <row r="56" spans="1:14" x14ac:dyDescent="0.3">
      <c r="A56" s="122"/>
      <c r="B56" s="128"/>
      <c r="C56" s="129"/>
      <c r="D56" s="129"/>
      <c r="E56" s="129"/>
      <c r="F56" s="129"/>
      <c r="G56" s="130"/>
      <c r="H56" s="131"/>
      <c r="I56" s="106">
        <v>45625</v>
      </c>
      <c r="J56" s="122"/>
      <c r="K56" s="124"/>
      <c r="L56" s="126"/>
      <c r="M56" s="126"/>
      <c r="N56" s="127"/>
    </row>
    <row r="57" spans="1:14" ht="56.4" customHeight="1" x14ac:dyDescent="0.3">
      <c r="A57" s="121">
        <v>2</v>
      </c>
      <c r="B57" s="128" t="s">
        <v>205</v>
      </c>
      <c r="C57" s="129" t="s">
        <v>135</v>
      </c>
      <c r="D57" s="129" t="s">
        <v>97</v>
      </c>
      <c r="E57" s="129" t="s">
        <v>88</v>
      </c>
      <c r="F57" s="129" t="s">
        <v>206</v>
      </c>
      <c r="G57" s="130" t="s">
        <v>89</v>
      </c>
      <c r="H57" s="131">
        <v>23900000</v>
      </c>
      <c r="I57" s="98" t="s">
        <v>100</v>
      </c>
      <c r="J57" s="121" t="s">
        <v>90</v>
      </c>
      <c r="K57" s="123" t="s">
        <v>175</v>
      </c>
      <c r="L57" s="125"/>
      <c r="M57" s="125"/>
      <c r="N57" s="125"/>
    </row>
    <row r="58" spans="1:14" x14ac:dyDescent="0.3">
      <c r="A58" s="122"/>
      <c r="B58" s="128"/>
      <c r="C58" s="129"/>
      <c r="D58" s="129"/>
      <c r="E58" s="129"/>
      <c r="F58" s="129"/>
      <c r="G58" s="130"/>
      <c r="H58" s="131"/>
      <c r="I58" s="106">
        <v>45625</v>
      </c>
      <c r="J58" s="122"/>
      <c r="K58" s="124"/>
      <c r="L58" s="126"/>
      <c r="M58" s="126"/>
      <c r="N58" s="127"/>
    </row>
    <row r="60" spans="1:14" x14ac:dyDescent="0.3">
      <c r="E60" s="164"/>
    </row>
    <row r="61" spans="1:14" x14ac:dyDescent="0.3">
      <c r="E61" s="164"/>
    </row>
    <row r="62" spans="1:14" x14ac:dyDescent="0.3">
      <c r="E62" s="164"/>
    </row>
    <row r="63" spans="1:14" x14ac:dyDescent="0.3">
      <c r="E63" s="164"/>
    </row>
    <row r="65" spans="5:5" x14ac:dyDescent="0.3">
      <c r="E65" s="107"/>
    </row>
  </sheetData>
  <mergeCells count="267">
    <mergeCell ref="M57:M58"/>
    <mergeCell ref="N57:N58"/>
    <mergeCell ref="B57:B58"/>
    <mergeCell ref="C57:C58"/>
    <mergeCell ref="D57:D58"/>
    <mergeCell ref="E57:E58"/>
    <mergeCell ref="F57:F58"/>
    <mergeCell ref="G57:G58"/>
    <mergeCell ref="H57:H58"/>
    <mergeCell ref="A57:A58"/>
    <mergeCell ref="J57:J58"/>
    <mergeCell ref="A48:A49"/>
    <mergeCell ref="B48:B49"/>
    <mergeCell ref="C48:C49"/>
    <mergeCell ref="D48:D49"/>
    <mergeCell ref="E48:E49"/>
    <mergeCell ref="F48:F49"/>
    <mergeCell ref="G48:G49"/>
    <mergeCell ref="H48:H49"/>
    <mergeCell ref="J48:J49"/>
    <mergeCell ref="A34:A35"/>
    <mergeCell ref="B34:B35"/>
    <mergeCell ref="C34:C35"/>
    <mergeCell ref="D34:D35"/>
    <mergeCell ref="E34:E35"/>
    <mergeCell ref="F34:F35"/>
    <mergeCell ref="G34:G35"/>
    <mergeCell ref="H34:H35"/>
    <mergeCell ref="J34:J35"/>
    <mergeCell ref="A32:A33"/>
    <mergeCell ref="B32:B33"/>
    <mergeCell ref="C32:C33"/>
    <mergeCell ref="D32:D33"/>
    <mergeCell ref="E32:E33"/>
    <mergeCell ref="F32:F33"/>
    <mergeCell ref="G32:G33"/>
    <mergeCell ref="H32:H33"/>
    <mergeCell ref="J32:J33"/>
    <mergeCell ref="B30:B31"/>
    <mergeCell ref="C30:C31"/>
    <mergeCell ref="D30:D31"/>
    <mergeCell ref="E30:E31"/>
    <mergeCell ref="F30:F31"/>
    <mergeCell ref="G30:G31"/>
    <mergeCell ref="H30:H31"/>
    <mergeCell ref="J30:J31"/>
    <mergeCell ref="K30:K31"/>
    <mergeCell ref="A46:A47"/>
    <mergeCell ref="B46:B47"/>
    <mergeCell ref="C46:C47"/>
    <mergeCell ref="D46:D47"/>
    <mergeCell ref="E46:E47"/>
    <mergeCell ref="F46:F47"/>
    <mergeCell ref="G46:G47"/>
    <mergeCell ref="H46:H47"/>
    <mergeCell ref="J46:J47"/>
    <mergeCell ref="A53:A54"/>
    <mergeCell ref="B51:I51"/>
    <mergeCell ref="B16:B17"/>
    <mergeCell ref="C16:C17"/>
    <mergeCell ref="B28:B29"/>
    <mergeCell ref="A28:A29"/>
    <mergeCell ref="M55:M56"/>
    <mergeCell ref="H53:H54"/>
    <mergeCell ref="H55:H56"/>
    <mergeCell ref="L53:N53"/>
    <mergeCell ref="N55:N56"/>
    <mergeCell ref="J55:J56"/>
    <mergeCell ref="K55:K56"/>
    <mergeCell ref="L55:L56"/>
    <mergeCell ref="J53:K53"/>
    <mergeCell ref="A55:A56"/>
    <mergeCell ref="B55:B56"/>
    <mergeCell ref="C55:C56"/>
    <mergeCell ref="D55:D56"/>
    <mergeCell ref="E55:E56"/>
    <mergeCell ref="G53:G54"/>
    <mergeCell ref="C53:C54"/>
    <mergeCell ref="B53:B54"/>
    <mergeCell ref="K46:K47"/>
    <mergeCell ref="D53:D54"/>
    <mergeCell ref="G55:G56"/>
    <mergeCell ref="F55:F56"/>
    <mergeCell ref="N7:N8"/>
    <mergeCell ref="A1:D1"/>
    <mergeCell ref="F1:G1"/>
    <mergeCell ref="A12:A13"/>
    <mergeCell ref="B12:B13"/>
    <mergeCell ref="A5:A6"/>
    <mergeCell ref="B5:B6"/>
    <mergeCell ref="C5:C6"/>
    <mergeCell ref="D5:D6"/>
    <mergeCell ref="A7:A8"/>
    <mergeCell ref="B7:B8"/>
    <mergeCell ref="C7:C8"/>
    <mergeCell ref="D7:D8"/>
    <mergeCell ref="E7:E8"/>
    <mergeCell ref="C3:I3"/>
    <mergeCell ref="F12:F13"/>
    <mergeCell ref="H5:H6"/>
    <mergeCell ref="E12:E13"/>
    <mergeCell ref="H12:H13"/>
    <mergeCell ref="E53:E54"/>
    <mergeCell ref="L28:N28"/>
    <mergeCell ref="B14:B15"/>
    <mergeCell ref="C14:C15"/>
    <mergeCell ref="M7:M8"/>
    <mergeCell ref="A14:A15"/>
    <mergeCell ref="A16:A17"/>
    <mergeCell ref="F14:F15"/>
    <mergeCell ref="H14:H15"/>
    <mergeCell ref="E16:E17"/>
    <mergeCell ref="F16:F17"/>
    <mergeCell ref="G16:G17"/>
    <mergeCell ref="L7:L8"/>
    <mergeCell ref="K7:K8"/>
    <mergeCell ref="G7:G8"/>
    <mergeCell ref="K14:K15"/>
    <mergeCell ref="G12:G13"/>
    <mergeCell ref="J14:J15"/>
    <mergeCell ref="J16:J17"/>
    <mergeCell ref="H7:H8"/>
    <mergeCell ref="J7:J8"/>
    <mergeCell ref="D16:D17"/>
    <mergeCell ref="M23:M24"/>
    <mergeCell ref="M36:M37"/>
    <mergeCell ref="N36:N37"/>
    <mergeCell ref="D23:D24"/>
    <mergeCell ref="G14:G15"/>
    <mergeCell ref="K23:K24"/>
    <mergeCell ref="J23:J24"/>
    <mergeCell ref="L21:N21"/>
    <mergeCell ref="E28:E29"/>
    <mergeCell ref="L30:L31"/>
    <mergeCell ref="M30:M31"/>
    <mergeCell ref="N30:N31"/>
    <mergeCell ref="K32:K33"/>
    <mergeCell ref="L32:L33"/>
    <mergeCell ref="M32:M33"/>
    <mergeCell ref="N32:N33"/>
    <mergeCell ref="K34:K35"/>
    <mergeCell ref="L34:L35"/>
    <mergeCell ref="M34:M35"/>
    <mergeCell ref="N34:N35"/>
    <mergeCell ref="J5:K5"/>
    <mergeCell ref="J12:K12"/>
    <mergeCell ref="J28:K28"/>
    <mergeCell ref="H36:H37"/>
    <mergeCell ref="G28:G29"/>
    <mergeCell ref="L5:N5"/>
    <mergeCell ref="C10:I10"/>
    <mergeCell ref="L12:N12"/>
    <mergeCell ref="G21:G22"/>
    <mergeCell ref="C21:C22"/>
    <mergeCell ref="G23:G24"/>
    <mergeCell ref="H21:H22"/>
    <mergeCell ref="F7:F8"/>
    <mergeCell ref="E5:E6"/>
    <mergeCell ref="J21:K21"/>
    <mergeCell ref="C12:C13"/>
    <mergeCell ref="D12:D13"/>
    <mergeCell ref="F5:F6"/>
    <mergeCell ref="G5:G6"/>
    <mergeCell ref="H23:H24"/>
    <mergeCell ref="H16:H17"/>
    <mergeCell ref="N14:N15"/>
    <mergeCell ref="L14:L15"/>
    <mergeCell ref="M14:M15"/>
    <mergeCell ref="K38:K39"/>
    <mergeCell ref="L38:L39"/>
    <mergeCell ref="M38:M39"/>
    <mergeCell ref="N38:N39"/>
    <mergeCell ref="G36:G37"/>
    <mergeCell ref="D14:D15"/>
    <mergeCell ref="E14:E15"/>
    <mergeCell ref="J38:J39"/>
    <mergeCell ref="E23:E24"/>
    <mergeCell ref="E36:E37"/>
    <mergeCell ref="L36:L37"/>
    <mergeCell ref="K16:K17"/>
    <mergeCell ref="L16:L17"/>
    <mergeCell ref="M16:M17"/>
    <mergeCell ref="N16:N17"/>
    <mergeCell ref="J36:J37"/>
    <mergeCell ref="K36:K37"/>
    <mergeCell ref="N23:N24"/>
    <mergeCell ref="L23:L24"/>
    <mergeCell ref="C26:J26"/>
    <mergeCell ref="E21:E22"/>
    <mergeCell ref="F21:F22"/>
    <mergeCell ref="D28:D29"/>
    <mergeCell ref="F28:F29"/>
    <mergeCell ref="B36:B37"/>
    <mergeCell ref="D21:D22"/>
    <mergeCell ref="B19:H19"/>
    <mergeCell ref="A38:A39"/>
    <mergeCell ref="B38:B39"/>
    <mergeCell ref="C38:C39"/>
    <mergeCell ref="D38:D39"/>
    <mergeCell ref="E38:E39"/>
    <mergeCell ref="F38:F39"/>
    <mergeCell ref="G38:G39"/>
    <mergeCell ref="H38:H39"/>
    <mergeCell ref="F36:F37"/>
    <mergeCell ref="H28:H29"/>
    <mergeCell ref="C36:C37"/>
    <mergeCell ref="A21:A22"/>
    <mergeCell ref="B23:B24"/>
    <mergeCell ref="A36:A37"/>
    <mergeCell ref="B21:B22"/>
    <mergeCell ref="A23:A24"/>
    <mergeCell ref="F23:F24"/>
    <mergeCell ref="C23:C24"/>
    <mergeCell ref="C28:C29"/>
    <mergeCell ref="D36:D37"/>
    <mergeCell ref="A30:A31"/>
    <mergeCell ref="A42:A43"/>
    <mergeCell ref="B42:B43"/>
    <mergeCell ref="C42:C43"/>
    <mergeCell ref="H42:H43"/>
    <mergeCell ref="J42:J43"/>
    <mergeCell ref="A40:A41"/>
    <mergeCell ref="B40:B41"/>
    <mergeCell ref="C40:C41"/>
    <mergeCell ref="D40:D41"/>
    <mergeCell ref="E40:E41"/>
    <mergeCell ref="F40:F41"/>
    <mergeCell ref="G40:G41"/>
    <mergeCell ref="H40:H41"/>
    <mergeCell ref="J40:J41"/>
    <mergeCell ref="D42:D43"/>
    <mergeCell ref="E42:E43"/>
    <mergeCell ref="F42:F43"/>
    <mergeCell ref="G42:G43"/>
    <mergeCell ref="A44:A45"/>
    <mergeCell ref="B44:B45"/>
    <mergeCell ref="C44:C45"/>
    <mergeCell ref="D44:D45"/>
    <mergeCell ref="E44:E45"/>
    <mergeCell ref="F44:F45"/>
    <mergeCell ref="G44:G45"/>
    <mergeCell ref="H44:H45"/>
    <mergeCell ref="J44:J45"/>
    <mergeCell ref="E60:E61"/>
    <mergeCell ref="E62:E63"/>
    <mergeCell ref="K40:K41"/>
    <mergeCell ref="L40:L41"/>
    <mergeCell ref="M40:M41"/>
    <mergeCell ref="N40:N41"/>
    <mergeCell ref="K42:K43"/>
    <mergeCell ref="L42:L43"/>
    <mergeCell ref="M42:M43"/>
    <mergeCell ref="N42:N43"/>
    <mergeCell ref="K44:K45"/>
    <mergeCell ref="L44:L45"/>
    <mergeCell ref="M44:M45"/>
    <mergeCell ref="N44:N45"/>
    <mergeCell ref="F53:F54"/>
    <mergeCell ref="L46:L47"/>
    <mergeCell ref="M46:M47"/>
    <mergeCell ref="N46:N47"/>
    <mergeCell ref="K48:K49"/>
    <mergeCell ref="L48:L49"/>
    <mergeCell ref="M48:M49"/>
    <mergeCell ref="N48:N49"/>
    <mergeCell ref="K57:K58"/>
    <mergeCell ref="L57:L58"/>
  </mergeCells>
  <phoneticPr fontId="15" type="noConversion"/>
  <hyperlinks>
    <hyperlink ref="B30" r:id="rId1" display="javascript: consultaProceso('24-13-14246492')" xr:uid="{0C6CB029-358D-4B40-BB94-CA530D8F8432}"/>
    <hyperlink ref="B32" r:id="rId2" display="javascript: consultaProceso('24-13-14246505')" xr:uid="{F0CD1B7E-FBE5-4A93-B7BC-34CECA719934}"/>
    <hyperlink ref="B34" r:id="rId3" display="javascript: consultaProceso('24-12-14246345')" xr:uid="{A4575DDC-2424-4280-A300-74D05CD442F9}"/>
    <hyperlink ref="B36" r:id="rId4" display="javascript: consultaProceso('24-13-14245243')" xr:uid="{11E14D3B-C58D-4D95-8215-5533071F95C5}"/>
    <hyperlink ref="B38" r:id="rId5" display="javascript: consultaProceso('24-13-14237139')" xr:uid="{54E5C44B-BDA8-4B4C-A699-4AC92DD416F7}"/>
    <hyperlink ref="B40" r:id="rId6" display="javascript: consultaProceso('24-13-14241938')" xr:uid="{0F1EEC69-83CE-4263-A232-DE5C1E6BEBEC}"/>
    <hyperlink ref="B42" r:id="rId7" display="javascript: consultaProceso('24-13-14238610')" xr:uid="{8C4D121B-4449-4FF4-A6F9-78B87B760E3F}"/>
    <hyperlink ref="B44" r:id="rId8" display="javascript: consultaProceso('24-12-14240405')" xr:uid="{43E56B0A-E2F7-4580-BEAD-6123286B499F}"/>
    <hyperlink ref="B46" r:id="rId9" display="javascript: consultaProceso('24-12-14243843')" xr:uid="{B284271A-F5C6-436F-82F3-6E1FEAC14855}"/>
    <hyperlink ref="B30:B31" r:id="rId10" display="CMC-PLA-051-2024" xr:uid="{D7E11848-AB60-4CD7-B3FC-F26E95B3EEA7}"/>
    <hyperlink ref="B32:B33" r:id="rId11" display="CMC-PLA-052-2024" xr:uid="{93EE6EF5-0C6E-4A5B-AF7D-6A4C7FB1A15C}"/>
    <hyperlink ref="B34:B35" r:id="rId12" display="CI-SOP-020-2024" xr:uid="{069703C2-D1D2-4E6F-A022-B24082C14FD5}"/>
    <hyperlink ref="B36:B37" r:id="rId13" display="SGG-RI-MC-006-2024" xr:uid="{9BEF1A9E-604F-4E2F-9E59-B113880E10B0}"/>
    <hyperlink ref="B38:B39" r:id="rId14" display="SPIF-MC-070-2024" xr:uid="{3292E711-BEA5-41B5-84BA-365CB6B0837C}"/>
    <hyperlink ref="B48" r:id="rId15" display="javascript: consultaProceso('24-4-14214716')" xr:uid="{657DDD8E-A95B-4F33-8B8B-5364A131C690}"/>
    <hyperlink ref="B40:B41" r:id="rId16" display="SPIF-MC-071-2024" xr:uid="{AC0D61D3-7B61-499B-9E71-EC13CA5F6E14}"/>
    <hyperlink ref="B42:B43" r:id="rId17" display="CMC-059-2024" xr:uid="{5912B119-69E0-4741-83DE-F576150BEFD9}"/>
    <hyperlink ref="B44:B45" r:id="rId18" display="CV-015-2024" xr:uid="{260503BC-2BF9-426A-A7A7-875E9353BCFE}"/>
    <hyperlink ref="B46:B47" r:id="rId19" display="CI-047-2024" xr:uid="{96011B25-CE81-4704-B5EC-FD5D0CF0751A}"/>
    <hyperlink ref="B48:B49" r:id="rId20" display="PSC-SA-OP-013-2024" xr:uid="{765292DF-B0E3-4771-ACE8-F3C81DC45EED}"/>
    <hyperlink ref="B55" r:id="rId21" display="javascript: consultaProceso('24-13-14246136')" xr:uid="{19795F1E-3476-42F4-A62C-8A387938D91D}"/>
    <hyperlink ref="B57" r:id="rId22" display="javascript: consultaProceso('24-13-14246175')" xr:uid="{DD8CF0B2-57E8-4CA8-BD2E-8885CFC2BC74}"/>
    <hyperlink ref="B55:B56" r:id="rId23" display="CMC-PLA-053-2024" xr:uid="{CFDF129C-5819-4E6C-B8C7-0AFDF98D1CE5}"/>
    <hyperlink ref="B57:B58" r:id="rId24" display="CMC-PLA-054-2024" xr:uid="{CF179C18-CE5D-41E5-AA47-04DD68E85F6D}"/>
  </hyperlinks>
  <pageMargins left="0.7" right="0.7" top="0.75" bottom="0.75" header="0.3" footer="0.3"/>
  <pageSetup orientation="portrait"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ANTIOQUIA</vt:lpstr>
      <vt:lpstr>URABÀ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Manuela Arcila</cp:lastModifiedBy>
  <cp:lastPrinted>2018-10-01T13:42:16Z</cp:lastPrinted>
  <dcterms:created xsi:type="dcterms:W3CDTF">2018-07-07T21:55:34Z</dcterms:created>
  <dcterms:modified xsi:type="dcterms:W3CDTF">2024-12-02T21:34:46Z</dcterms:modified>
</cp:coreProperties>
</file>