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17e202a855fb2c/Escritorio/"/>
    </mc:Choice>
  </mc:AlternateContent>
  <xr:revisionPtr revIDLastSave="323" documentId="13_ncr:1_{2F6E3A0B-B805-45CB-BABE-41FCC7A2739C}" xr6:coauthVersionLast="47" xr6:coauthVersionMax="47" xr10:uidLastSave="{A177EB73-3150-49B5-AECE-10FD3132D985}"/>
  <bookViews>
    <workbookView xWindow="-108" yWindow="-108" windowWidth="23256" windowHeight="12456" xr2:uid="{00000000-000D-0000-FFFF-FFFF00000000}"/>
  </bookViews>
  <sheets>
    <sheet name="RESUMEN" sheetId="4" r:id="rId1"/>
    <sheet name="ANTIOQUIA" sheetId="1" r:id="rId2"/>
    <sheet name="URABÀ" sheetId="10" r:id="rId3"/>
  </sheets>
  <definedNames>
    <definedName name="_xlnm._FilterDatabase" localSheetId="1" hidden="1">ANTIOQUIA!$A$28:$N$29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8" i="4"/>
  <c r="D60" i="4"/>
  <c r="E60" i="4"/>
  <c r="D59" i="4"/>
  <c r="D58" i="4"/>
  <c r="E58" i="4"/>
  <c r="C52" i="4"/>
  <c r="C51" i="4"/>
  <c r="D53" i="4"/>
  <c r="D52" i="4"/>
  <c r="D51" i="4"/>
  <c r="E51" i="4"/>
  <c r="E30" i="4"/>
  <c r="E31" i="4"/>
  <c r="E32" i="4"/>
  <c r="E33" i="4"/>
  <c r="E29" i="4"/>
  <c r="D30" i="4"/>
  <c r="D31" i="4"/>
  <c r="D32" i="4"/>
  <c r="D33" i="4"/>
  <c r="D29" i="4"/>
  <c r="D34" i="4" s="1"/>
  <c r="D42" i="4" s="1"/>
  <c r="C19" i="4"/>
  <c r="C20" i="4"/>
  <c r="C21" i="4"/>
  <c r="C22" i="4"/>
  <c r="C18" i="4"/>
  <c r="B19" i="4"/>
  <c r="B20" i="4"/>
  <c r="B21" i="4"/>
  <c r="B22" i="4"/>
  <c r="B18" i="4"/>
  <c r="B23" i="4" s="1"/>
  <c r="C9" i="4"/>
  <c r="C8" i="4"/>
  <c r="C10" i="4"/>
  <c r="C11" i="4"/>
  <c r="C7" i="4"/>
  <c r="B8" i="4"/>
  <c r="B9" i="4"/>
  <c r="B10" i="4"/>
  <c r="B11" i="4"/>
  <c r="B7" i="4"/>
  <c r="E23" i="4"/>
  <c r="E41" i="4" s="1"/>
  <c r="D23" i="4"/>
  <c r="D41" i="4" s="1"/>
  <c r="E12" i="4"/>
  <c r="E40" i="4" s="1"/>
  <c r="D12" i="4"/>
  <c r="D40" i="4" s="1"/>
  <c r="F31" i="4"/>
  <c r="F30" i="4"/>
  <c r="F32" i="4"/>
  <c r="F33" i="4"/>
  <c r="G30" i="4"/>
  <c r="G32" i="4"/>
  <c r="G33" i="4"/>
  <c r="G29" i="4"/>
  <c r="G34" i="4" s="1"/>
  <c r="G42" i="4" s="1"/>
  <c r="F29" i="4"/>
  <c r="G23" i="4"/>
  <c r="G41" i="4" s="1"/>
  <c r="F23" i="4"/>
  <c r="F41" i="4" s="1"/>
  <c r="F12" i="4"/>
  <c r="F40" i="4" s="1"/>
  <c r="G12" i="4"/>
  <c r="G40" i="4" s="1"/>
  <c r="I40" i="4"/>
  <c r="H40" i="4"/>
  <c r="I30" i="4"/>
  <c r="I31" i="4"/>
  <c r="I32" i="4"/>
  <c r="I33" i="4"/>
  <c r="H30" i="4"/>
  <c r="H31" i="4"/>
  <c r="H32" i="4"/>
  <c r="H33" i="4"/>
  <c r="I29" i="4"/>
  <c r="H29" i="4"/>
  <c r="I23" i="4"/>
  <c r="I41" i="4" s="1"/>
  <c r="H23" i="4"/>
  <c r="H41" i="4" s="1"/>
  <c r="K30" i="4"/>
  <c r="K31" i="4"/>
  <c r="K32" i="4"/>
  <c r="K33" i="4"/>
  <c r="J30" i="4"/>
  <c r="J31" i="4"/>
  <c r="J32" i="4"/>
  <c r="J33" i="4"/>
  <c r="K29" i="4"/>
  <c r="J29" i="4"/>
  <c r="K23" i="4"/>
  <c r="K41" i="4" s="1"/>
  <c r="J23" i="4"/>
  <c r="J41" i="4" s="1"/>
  <c r="K12" i="4"/>
  <c r="K40" i="4" s="1"/>
  <c r="J12" i="4"/>
  <c r="J40" i="4" s="1"/>
  <c r="M30" i="4"/>
  <c r="M31" i="4"/>
  <c r="M32" i="4"/>
  <c r="M33" i="4"/>
  <c r="M29" i="4"/>
  <c r="L30" i="4"/>
  <c r="L31" i="4"/>
  <c r="L32" i="4"/>
  <c r="L33" i="4"/>
  <c r="L29" i="4"/>
  <c r="M23" i="4"/>
  <c r="M41" i="4" s="1"/>
  <c r="L23" i="4"/>
  <c r="L41" i="4" s="1"/>
  <c r="M12" i="4"/>
  <c r="M40" i="4" s="1"/>
  <c r="L12" i="4"/>
  <c r="L40" i="4" s="1"/>
  <c r="O30" i="4"/>
  <c r="O31" i="4"/>
  <c r="O32" i="4"/>
  <c r="O33" i="4"/>
  <c r="O29" i="4"/>
  <c r="N30" i="4"/>
  <c r="N31" i="4"/>
  <c r="N32" i="4"/>
  <c r="N33" i="4"/>
  <c r="N29" i="4"/>
  <c r="O12" i="4"/>
  <c r="O40" i="4" s="1"/>
  <c r="N12" i="4"/>
  <c r="N40" i="4" s="1"/>
  <c r="O23" i="4"/>
  <c r="O41" i="4" s="1"/>
  <c r="N23" i="4"/>
  <c r="N41" i="4" s="1"/>
  <c r="Q30" i="4"/>
  <c r="Q31" i="4"/>
  <c r="Q32" i="4"/>
  <c r="Q33" i="4"/>
  <c r="P30" i="4"/>
  <c r="P31" i="4"/>
  <c r="P32" i="4"/>
  <c r="P33" i="4"/>
  <c r="P29" i="4"/>
  <c r="Q29" i="4"/>
  <c r="Q23" i="4"/>
  <c r="Q41" i="4" s="1"/>
  <c r="P23" i="4"/>
  <c r="P41" i="4" s="1"/>
  <c r="Q12" i="4"/>
  <c r="Q40" i="4" s="1"/>
  <c r="P12" i="4"/>
  <c r="P40" i="4" s="1"/>
  <c r="S30" i="4"/>
  <c r="S31" i="4"/>
  <c r="S32" i="4"/>
  <c r="S33" i="4"/>
  <c r="S29" i="4"/>
  <c r="R30" i="4"/>
  <c r="R31" i="4"/>
  <c r="R32" i="4"/>
  <c r="R33" i="4"/>
  <c r="R29" i="4"/>
  <c r="R23" i="4"/>
  <c r="R41" i="4" s="1"/>
  <c r="S23" i="4"/>
  <c r="S41" i="4" s="1"/>
  <c r="R12" i="4"/>
  <c r="R40" i="4" s="1"/>
  <c r="S12" i="4"/>
  <c r="S40" i="4" s="1"/>
  <c r="U30" i="4"/>
  <c r="U31" i="4"/>
  <c r="U32" i="4"/>
  <c r="U33" i="4"/>
  <c r="U29" i="4"/>
  <c r="T30" i="4"/>
  <c r="T31" i="4"/>
  <c r="T32" i="4"/>
  <c r="T33" i="4"/>
  <c r="T29" i="4"/>
  <c r="U23" i="4"/>
  <c r="U41" i="4" s="1"/>
  <c r="T23" i="4"/>
  <c r="T41" i="4" s="1"/>
  <c r="U12" i="4"/>
  <c r="U40" i="4" s="1"/>
  <c r="T12" i="4"/>
  <c r="T40" i="4" s="1"/>
  <c r="W30" i="4"/>
  <c r="W31" i="4"/>
  <c r="W32" i="4"/>
  <c r="W33" i="4"/>
  <c r="W29" i="4"/>
  <c r="V30" i="4"/>
  <c r="V31" i="4"/>
  <c r="V32" i="4"/>
  <c r="V33" i="4"/>
  <c r="V29" i="4"/>
  <c r="W23" i="4"/>
  <c r="W41" i="4" s="1"/>
  <c r="V23" i="4"/>
  <c r="V41" i="4" s="1"/>
  <c r="W12" i="4"/>
  <c r="W40" i="4" s="1"/>
  <c r="V12" i="4"/>
  <c r="V40" i="4" s="1"/>
  <c r="Y30" i="4"/>
  <c r="Y31" i="4"/>
  <c r="Y32" i="4"/>
  <c r="Y33" i="4"/>
  <c r="Y29" i="4"/>
  <c r="X30" i="4"/>
  <c r="X31" i="4"/>
  <c r="X32" i="4"/>
  <c r="X33" i="4"/>
  <c r="X29" i="4"/>
  <c r="Y23" i="4"/>
  <c r="Y41" i="4" s="1"/>
  <c r="X23" i="4"/>
  <c r="X41" i="4" s="1"/>
  <c r="Y12" i="4"/>
  <c r="Y40" i="4" s="1"/>
  <c r="X12" i="4"/>
  <c r="X40" i="4" s="1"/>
  <c r="AA30" i="4"/>
  <c r="AA31" i="4"/>
  <c r="AA32" i="4"/>
  <c r="AA33" i="4"/>
  <c r="AA29" i="4"/>
  <c r="Z30" i="4"/>
  <c r="Z31" i="4"/>
  <c r="Z32" i="4"/>
  <c r="Z33" i="4"/>
  <c r="Z29" i="4"/>
  <c r="AA23" i="4"/>
  <c r="AA41" i="4" s="1"/>
  <c r="Z23" i="4"/>
  <c r="Z41" i="4" s="1"/>
  <c r="AA12" i="4"/>
  <c r="AA40" i="4" s="1"/>
  <c r="Z12" i="4"/>
  <c r="Z40" i="4" s="1"/>
  <c r="AC12" i="4"/>
  <c r="AC40" i="4" s="1"/>
  <c r="AB12" i="4"/>
  <c r="AB40" i="4" s="1"/>
  <c r="AC30" i="4"/>
  <c r="AC31" i="4"/>
  <c r="AC32" i="4"/>
  <c r="AC33" i="4"/>
  <c r="AC29" i="4"/>
  <c r="AB30" i="4"/>
  <c r="AB31" i="4"/>
  <c r="AB32" i="4"/>
  <c r="AB33" i="4"/>
  <c r="AB29" i="4"/>
  <c r="AC23" i="4"/>
  <c r="AC41" i="4" s="1"/>
  <c r="AB23" i="4"/>
  <c r="AB41" i="4" s="1"/>
  <c r="AE30" i="4"/>
  <c r="AE31" i="4"/>
  <c r="AE32" i="4"/>
  <c r="AE33" i="4"/>
  <c r="AE29" i="4"/>
  <c r="AD30" i="4"/>
  <c r="AD31" i="4"/>
  <c r="AD32" i="4"/>
  <c r="AD33" i="4"/>
  <c r="AD29" i="4"/>
  <c r="AE23" i="4"/>
  <c r="AE41" i="4" s="1"/>
  <c r="AD23" i="4"/>
  <c r="AD41" i="4" s="1"/>
  <c r="AE12" i="4"/>
  <c r="AE40" i="4" s="1"/>
  <c r="AD12" i="4"/>
  <c r="AD40" i="4" s="1"/>
  <c r="B12" i="4" l="1"/>
  <c r="C12" i="4"/>
  <c r="E34" i="4"/>
  <c r="E42" i="4" s="1"/>
  <c r="F34" i="4"/>
  <c r="F42" i="4" s="1"/>
  <c r="H34" i="4"/>
  <c r="H42" i="4" s="1"/>
  <c r="I34" i="4"/>
  <c r="I42" i="4" s="1"/>
  <c r="F58" i="4"/>
  <c r="E59" i="4"/>
  <c r="E52" i="4"/>
  <c r="F51" i="4"/>
  <c r="J34" i="4"/>
  <c r="J42" i="4" s="1"/>
  <c r="K34" i="4"/>
  <c r="K42" i="4" s="1"/>
  <c r="L34" i="4"/>
  <c r="L42" i="4" s="1"/>
  <c r="M34" i="4"/>
  <c r="M42" i="4" s="1"/>
  <c r="F59" i="4"/>
  <c r="F52" i="4"/>
  <c r="G51" i="4"/>
  <c r="P34" i="4"/>
  <c r="P42" i="4" s="1"/>
  <c r="O34" i="4"/>
  <c r="O42" i="4" s="1"/>
  <c r="N34" i="4"/>
  <c r="N42" i="4" s="1"/>
  <c r="Q34" i="4"/>
  <c r="Q42" i="4" s="1"/>
  <c r="R34" i="4"/>
  <c r="R42" i="4" s="1"/>
  <c r="S34" i="4"/>
  <c r="S42" i="4" s="1"/>
  <c r="G58" i="4"/>
  <c r="H51" i="4"/>
  <c r="G59" i="4"/>
  <c r="H52" i="4"/>
  <c r="G52" i="4"/>
  <c r="U34" i="4"/>
  <c r="U42" i="4" s="1"/>
  <c r="V34" i="4"/>
  <c r="V42" i="4" s="1"/>
  <c r="T34" i="4"/>
  <c r="T42" i="4" s="1"/>
  <c r="H59" i="4"/>
  <c r="H58" i="4"/>
  <c r="I51" i="4"/>
  <c r="W34" i="4"/>
  <c r="W42" i="4" s="1"/>
  <c r="Y34" i="4"/>
  <c r="Y42" i="4" s="1"/>
  <c r="Z34" i="4"/>
  <c r="Z42" i="4" s="1"/>
  <c r="X34" i="4"/>
  <c r="X42" i="4" s="1"/>
  <c r="I52" i="4"/>
  <c r="I58" i="4"/>
  <c r="J59" i="4"/>
  <c r="J58" i="4"/>
  <c r="J51" i="4"/>
  <c r="I59" i="4"/>
  <c r="AB34" i="4"/>
  <c r="AB42" i="4" s="1"/>
  <c r="AA34" i="4"/>
  <c r="AA42" i="4" s="1"/>
  <c r="C23" i="4"/>
  <c r="AC34" i="4"/>
  <c r="AC42" i="4" s="1"/>
  <c r="J52" i="4"/>
  <c r="AE34" i="4"/>
  <c r="AE42" i="4" s="1"/>
  <c r="AD34" i="4"/>
  <c r="AD42" i="4" s="1"/>
  <c r="AG30" i="4"/>
  <c r="C30" i="4" s="1"/>
  <c r="AG31" i="4"/>
  <c r="C31" i="4" s="1"/>
  <c r="AG32" i="4"/>
  <c r="C32" i="4" s="1"/>
  <c r="AG33" i="4"/>
  <c r="C33" i="4" s="1"/>
  <c r="AG29" i="4"/>
  <c r="C29" i="4" s="1"/>
  <c r="C34" i="4" s="1"/>
  <c r="AF30" i="4"/>
  <c r="B30" i="4" s="1"/>
  <c r="AF31" i="4"/>
  <c r="B31" i="4" s="1"/>
  <c r="AF32" i="4"/>
  <c r="B32" i="4" s="1"/>
  <c r="AF33" i="4"/>
  <c r="B33" i="4" s="1"/>
  <c r="AF29" i="4"/>
  <c r="B29" i="4" s="1"/>
  <c r="AG12" i="4"/>
  <c r="AG40" i="4" s="1"/>
  <c r="AF12" i="4"/>
  <c r="AF40" i="4" s="1"/>
  <c r="AG23" i="4"/>
  <c r="AG41" i="4" s="1"/>
  <c r="AF23" i="4"/>
  <c r="AF41" i="4" s="1"/>
  <c r="AI34" i="4"/>
  <c r="AI42" i="4" s="1"/>
  <c r="AH34" i="4"/>
  <c r="AH42" i="4" s="1"/>
  <c r="AI23" i="4"/>
  <c r="AI41" i="4" s="1"/>
  <c r="AH23" i="4"/>
  <c r="AH41" i="4" s="1"/>
  <c r="AI12" i="4"/>
  <c r="AI40" i="4" s="1"/>
  <c r="AH12" i="4"/>
  <c r="AH40" i="4" s="1"/>
  <c r="AK34" i="4"/>
  <c r="AJ34" i="4"/>
  <c r="AK23" i="4"/>
  <c r="AJ23" i="4"/>
  <c r="AK12" i="4"/>
  <c r="AJ12" i="4"/>
  <c r="F60" i="4" l="1"/>
  <c r="B34" i="4"/>
  <c r="F53" i="4"/>
  <c r="E53" i="4"/>
  <c r="H53" i="4"/>
  <c r="G53" i="4"/>
  <c r="G60" i="4"/>
  <c r="H60" i="4"/>
  <c r="I60" i="4"/>
  <c r="I53" i="4"/>
  <c r="J53" i="4"/>
  <c r="J60" i="4"/>
  <c r="K51" i="4"/>
  <c r="K59" i="4"/>
  <c r="AG34" i="4"/>
  <c r="AG42" i="4" s="1"/>
  <c r="K52" i="4"/>
  <c r="AF34" i="4"/>
  <c r="AF42" i="4" s="1"/>
  <c r="K60" i="4" s="1"/>
  <c r="K58" i="4"/>
  <c r="AM23" i="4"/>
  <c r="C53" i="4" l="1"/>
  <c r="K53" i="4"/>
  <c r="B41" i="4" l="1"/>
  <c r="C40" i="4"/>
  <c r="C41" i="4"/>
  <c r="AM41" i="4"/>
  <c r="AL23" i="4"/>
  <c r="AM40" i="4"/>
  <c r="AL40" i="4"/>
  <c r="AL41" i="4" l="1"/>
  <c r="AL34" i="4"/>
  <c r="AM34" i="4"/>
  <c r="B40" i="4"/>
  <c r="AM42" i="4" l="1"/>
  <c r="C42" i="4"/>
  <c r="AL42" i="4"/>
  <c r="B42" i="4"/>
</calcChain>
</file>

<file path=xl/sharedStrings.xml><?xml version="1.0" encoding="utf-8"?>
<sst xmlns="http://schemas.openxmlformats.org/spreadsheetml/2006/main" count="602" uniqueCount="158">
  <si>
    <t>Tipo de Proceso</t>
  </si>
  <si>
    <t>Estado</t>
  </si>
  <si>
    <t>Entidad</t>
  </si>
  <si>
    <t>Objeto</t>
  </si>
  <si>
    <t>Departamento y Municipio de Ejecución</t>
  </si>
  <si>
    <t>Cuantía</t>
  </si>
  <si>
    <t>Fecha</t>
  </si>
  <si>
    <t>(dd-mm-aaaa)</t>
  </si>
  <si>
    <t>Número de Proceso</t>
  </si>
  <si>
    <t>Contactos</t>
  </si>
  <si>
    <t>ANTIOQUIA SIN URABA</t>
  </si>
  <si>
    <t>Correo</t>
  </si>
  <si>
    <t>Adjudicacion</t>
  </si>
  <si>
    <t>Empresa</t>
  </si>
  <si>
    <t>Representante Legal</t>
  </si>
  <si>
    <t>Contacto</t>
  </si>
  <si>
    <t xml:space="preserve"> URABA</t>
  </si>
  <si>
    <t>GRUPO C. MAQUINARIA Y ACCESORIOS PARA CONSTRUCCION Y EDIFICACIONES</t>
  </si>
  <si>
    <t>GRUPO F. SERVICIOS DE EDIFICACION, CONSTRUCCION DE INSTALACIONES Y MANTENIMIENTO</t>
  </si>
  <si>
    <t>GRUPO G. TERRENOS, EDIFICIOS, ESTRUCTURAS Y VIAS</t>
  </si>
  <si>
    <t>Número de contratos</t>
  </si>
  <si>
    <t>Valor contratos</t>
  </si>
  <si>
    <t>GRUPO D. COMPONENTES, ACCESORIOS Y SUMINISTROS DE SISTEMAS ELECTRONICOS E ILUMINACION</t>
  </si>
  <si>
    <t>GRUPO D. COMPONENTES Y SUMINISTROS PARA ESTRUCTURAS, EDIFICACIONES, CONSTRUCCION Y OBRAS CIVILES</t>
  </si>
  <si>
    <t>#</t>
  </si>
  <si>
    <t>* Contratos mayores a 100 millones de pesos</t>
  </si>
  <si>
    <t>CONTRATOS CELEBRADOS EN EL PERIODO EN ANTIOQUIA SIN URABA *</t>
  </si>
  <si>
    <t>CONTRATOS CELEBRADOS EN EL PERIODO EN ANTIOQUIA *</t>
  </si>
  <si>
    <t>CONTRATOS CELEBRADOS EN EL PERIODO EN URABA *</t>
  </si>
  <si>
    <t>* Todas las cuantías</t>
  </si>
  <si>
    <t>* Todas las cuantías en Urabá, y mayores a 100 millones en el resto de Antioquia</t>
  </si>
  <si>
    <t>TOTAL EN ANTIOQUIA SIN URABA</t>
  </si>
  <si>
    <t>TOTAL EN  URABA</t>
  </si>
  <si>
    <t>TOTAL EN ANTIOQUIA</t>
  </si>
  <si>
    <t>TOTALES</t>
  </si>
  <si>
    <t>INFORME DE LICITACIONES</t>
  </si>
  <si>
    <t>TOTAL EN URABA</t>
  </si>
  <si>
    <t>NÚMERO DE CONTRATOS</t>
  </si>
  <si>
    <t>VALOR CONTRATOS</t>
  </si>
  <si>
    <t>TOTAL DE CONTRATOS CELEBRADOS EN ANTIOQUIA</t>
  </si>
  <si>
    <t>NOTAS:</t>
  </si>
  <si>
    <t>Los contratos registrados para Urabá incluye todas las cuantías, para el resto de Antioquia incluye las cuantías superiores a los 100 millones de pesos.</t>
  </si>
  <si>
    <t>GRUPO D. COMPONENTES Y SUMINISTROS PARA ESTRUCTURAS, EDIFICACION, CONSTRUCCION Y OBRAS CIVILES</t>
  </si>
  <si>
    <t>GRUPO C. MAQUINARIA Y ASESORIOS PARA CONSTRUCCION Y EDIFICACION</t>
  </si>
  <si>
    <t>FECHA REPORTE:</t>
  </si>
  <si>
    <t>GRUPO D. COMPONENTES, ACCESORIOS Y SUMINISTROS DE SISTEMAS ELECTRICOS E ILUMINACION</t>
  </si>
  <si>
    <t>TOTAL CONTRATOS DESDE 1/01/2023</t>
  </si>
  <si>
    <t>CONTRATOS CELEBRADOS EN EL PERIODO
1/01/2024 a 15/01/2024</t>
  </si>
  <si>
    <t>TOTAL CONTRATOS DESDE 1/01/2024</t>
  </si>
  <si>
    <t>TOTAL DESDE
 ENERO 2024</t>
  </si>
  <si>
    <t>Enero 2024</t>
  </si>
  <si>
    <t>CONTRATOS CELEBRADOS EN EL PERIODO
16/1/2024 a 31/01/2024</t>
  </si>
  <si>
    <t>Celebrado</t>
  </si>
  <si>
    <t>Fecha de Celebración del Primer Contrato</t>
  </si>
  <si>
    <t>CONTRATOS CELEBRADOS EN EL PERIODO
1/02/2024 a 15/02/2024</t>
  </si>
  <si>
    <t>CONTRATOS CELEBRADOS EN EL PERIODO
16/02/2024 a 29/02/2024</t>
  </si>
  <si>
    <t>Febrero 2024</t>
  </si>
  <si>
    <t>CONTRATOS CELEBRADOS EN EL PERIODO
1/03/2024 a 15/03/2024</t>
  </si>
  <si>
    <t>Marzo 2024</t>
  </si>
  <si>
    <t>CONTRATOS CELEBRADOS EN EL PERIODO
16/03/2024 a 31/03/2024</t>
  </si>
  <si>
    <t>CONTRATOS CELEBRADOS EN EL PERIODO
1/04/2024 a 15/04/2024</t>
  </si>
  <si>
    <t>CONTRATOS CELEBRADOS EN EL PERIODO
16/04/2024 a 30/04/2024</t>
  </si>
  <si>
    <t>Abril 2024</t>
  </si>
  <si>
    <t>CONTRATOS CELEBRADOS EN EL PERIODO
1/05/2024 a 15/05/2024</t>
  </si>
  <si>
    <t>CONTRATOS CELEBRADOS EN EL PERIODO
16/05/2024 a 31/05/2024</t>
  </si>
  <si>
    <t>Mayo 2024</t>
  </si>
  <si>
    <t>CONTRATOS CELEBRADOS EN EL PERIODO
1/06/2024 a 15/06/2024</t>
  </si>
  <si>
    <t>CONTRATOS CELEBRADOS EN EL PERIODO
15/06/2024 a 30/06/2024</t>
  </si>
  <si>
    <t>Junio 2024</t>
  </si>
  <si>
    <t>Contratación Directa (Ley 1150 de 2007)</t>
  </si>
  <si>
    <t>ANTIOQUIA - ALCALDÍA MUNICIPIO DE VIGÍA DEL FUERTE</t>
  </si>
  <si>
    <r>
      <t>Antioquia</t>
    </r>
    <r>
      <rPr>
        <sz val="11"/>
        <rFont val="Calibri"/>
        <family val="2"/>
        <scheme val="minor"/>
      </rPr>
      <t> : Vigía del Fuerte</t>
    </r>
  </si>
  <si>
    <t>MUNICIPIO DE VIGÍA DEL FUERTE</t>
  </si>
  <si>
    <t>CONTRATOS CELEBRADOS EN EL PERIODO
1/07/2024 a 15/07/2024</t>
  </si>
  <si>
    <t>CONTRATOS CELEBRADOS EN EL PERIODO
16/07/2024 a 31/07/2024</t>
  </si>
  <si>
    <t>Julio 2024</t>
  </si>
  <si>
    <t>CONTRATOS CELEBRADOS EN EL PERIODO
1/08/2024 a 16/08/2024</t>
  </si>
  <si>
    <t>CONTRATOS CELEBRADOS EN EL PERIODO
16/08/2024 a 31/08/2024</t>
  </si>
  <si>
    <t>Agosto 2024</t>
  </si>
  <si>
    <t>ANTIOQUIA - ALCALDÍA MUNICIPIO DE MUTATÁ</t>
  </si>
  <si>
    <r>
      <t>Antioquia</t>
    </r>
    <r>
      <rPr>
        <sz val="11"/>
        <rFont val="Calibri"/>
        <family val="2"/>
        <scheme val="minor"/>
      </rPr>
      <t> : Mutatá</t>
    </r>
  </si>
  <si>
    <t xml:space="preserve">	contratos@mutata-antioquia.gov.co</t>
  </si>
  <si>
    <t>1/SEPTIEMBRE/2024 A 15/SEPTIEMBRE/2024</t>
  </si>
  <si>
    <t>CONTRATOS CELEBRADOS EN EL PERIODO
1/09/2024 a 15/09/2024</t>
  </si>
  <si>
    <t>Régimen Especial</t>
  </si>
  <si>
    <t>Subasta</t>
  </si>
  <si>
    <t>ANTIOQUIA - ALCALDÍA MUNICIPIO DE MURINDÓ</t>
  </si>
  <si>
    <t>Fecha de Carga en el Sistema</t>
  </si>
  <si>
    <r>
      <t>Antioquia</t>
    </r>
    <r>
      <rPr>
        <sz val="11"/>
        <rFont val="Calibri"/>
        <family val="2"/>
        <scheme val="minor"/>
      </rPr>
      <t> : Murindó</t>
    </r>
  </si>
  <si>
    <t>SI-004-2024</t>
  </si>
  <si>
    <t>ANTIOQUIA - ALCALDÍA MUNICIPIO DE CAÑASGORDAS</t>
  </si>
  <si>
    <t>SUMINISTRO MAQUINARIA AMARILLA (RETROESCABADORA) PARA EL MANTENIMIENTO Y MEJORAMIMIENTO DE VIAS TECIARIAS O OBRAS PUBLICAS DEL MUNICIPIO DE CAÑASGORDAS ANTIOQUIA</t>
  </si>
  <si>
    <t>CI-015-2024-SP</t>
  </si>
  <si>
    <t>ANTIOQUIA - ALCALDÍA MUNICIPIO DE ANDES</t>
  </si>
  <si>
    <t>SUMINISTRO DE REPUESTOS PARA MAQUINARIA AMARILLA Y MOTOCICLETAS DE LA ALCALDIA DEL MUNICIPIO, ADSCRITOS A LA SECRETARIA DE PLANEACIÓN E INFRAESTRUCTURA FISICA DE ANDES</t>
  </si>
  <si>
    <r>
      <t>Antioquia</t>
    </r>
    <r>
      <rPr>
        <sz val="11"/>
        <rFont val="Calibri"/>
        <family val="2"/>
        <scheme val="minor"/>
      </rPr>
      <t> : Cañasgordas</t>
    </r>
  </si>
  <si>
    <r>
      <t>Antioquia</t>
    </r>
    <r>
      <rPr>
        <sz val="11"/>
        <rFont val="Calibri"/>
        <family val="2"/>
        <scheme val="minor"/>
      </rPr>
      <t> : Andes</t>
    </r>
  </si>
  <si>
    <t xml:space="preserve">	contratacion@canasgordas-antioquia.gov.co</t>
  </si>
  <si>
    <t>GENERAL DE EQUIPOS DE COLOMBIA
nit. 860002576</t>
  </si>
  <si>
    <t>DAVID PALACIO RAIGOSA</t>
  </si>
  <si>
    <t xml:space="preserve">	PLANEACION@ANDES-ANTIOQUIA.GOV.CO</t>
  </si>
  <si>
    <t>EMPRESA DE DESARROLLO URBANO DE ANDES-EDUAN
nit. 901848014</t>
  </si>
  <si>
    <t xml:space="preserve">ESTEBAN ESPINAL CHAVARRIA </t>
  </si>
  <si>
    <t>MUNICIPIO DE CAÑASGORDAS</t>
  </si>
  <si>
    <t>MUNICIPIO DE ANDES</t>
  </si>
  <si>
    <t>SIP-SEM-003-2024</t>
  </si>
  <si>
    <t>Convocado</t>
  </si>
  <si>
    <t>Suministro de tejas onduladas de zinc para mejoramiento de viviendas en comunidades del resguardo indígena Rio Chageradó</t>
  </si>
  <si>
    <t>Fecha Lim. Docs Habilitantes</t>
  </si>
  <si>
    <t>SIP-SEM-004-2024</t>
  </si>
  <si>
    <t>Suministro de tejas onduladas de zinc para mejoramiento de viviendas en comunidades del resguardo indígena Rio Murindó</t>
  </si>
  <si>
    <t xml:space="preserve">	gobierno@murindo-antioquia.gov.co</t>
  </si>
  <si>
    <t>MUNICIPIO DE MURINDÓ</t>
  </si>
  <si>
    <t>SC-SA-OP-012-2024</t>
  </si>
  <si>
    <t>ANTIOQUIA - ASOCIACIÓN DE MUNICIPIOS URABÁ DARIÉN – CARIBE “ASOMUDACAR” - NECOCLÍ</t>
  </si>
  <si>
    <t>MEJORAMIENTO DE LAS CONDICIONES VIALES, MEDIANTE LA CONSTRUCCIÓN DE PUENTES PEATONALES EN SISTEMA PALAFITICO, EN LA CABECERA MUNICIPAL DE VIGÍA DEL FUERTE, DEPARTAMENTO DE ANTIOQUIA</t>
  </si>
  <si>
    <t>SA-MU-002-2024</t>
  </si>
  <si>
    <t>Selección Abreviada de Menor Cuantía (Ley 1150 de 2007)</t>
  </si>
  <si>
    <t>ANTIOQUIA - ALCALDÍA MUNICIPIO DE URRAO</t>
  </si>
  <si>
    <t>Adecuación y mantenimiento de modulo móvil para aula de clase, restaurante escolar y unidades sanitarias en la I.E.R La Caldasia sede C.E.R Barrancos, del municipio de Urrao, Antioquia.</t>
  </si>
  <si>
    <t>Fecha de apertura</t>
  </si>
  <si>
    <t>CO-037-2024</t>
  </si>
  <si>
    <t>ANTIOQUIA - EMPRESAS PÚBLICAS DE SAN ROQUE S.A.S. E.S.P.</t>
  </si>
  <si>
    <t>AUNAR ESFUERZOS TECNICOS, ADMINISTRATIVOS Y FINANCIEROS PARA LA REPOSICION DE REDES DE ALCANTARILLADO DE VIAS URBANAS EN EL MUNICIPIO DE SAN ROQUE</t>
  </si>
  <si>
    <t>PSC-MIC-012-2024</t>
  </si>
  <si>
    <t>ADECUACIONES, MANTENIMIENTOS PREVENTIVOS Y REPARACIONES MENORES, QUE CONTRIBUYAN AL BIENESTAR DE LOS FUNCIONARIOS Y AL EMBELLECIMIENTO INTERNO Y EXTERNO DE LA SEDE CENTRO DE CORPOURABA DE CONFORMIDAD CON LAS ESPECIFICACIONES TECNICAS, ADMINISTRATIVAS Y FINANCIERAS DESCRITAS EN EL CONVENIO INTERADMINISTRATIVO N° 00-10-01-02-02452024</t>
  </si>
  <si>
    <t>SAMC2024-193</t>
  </si>
  <si>
    <t>ANTIOQUIA - ALCALDÍA MUNICIPIO DE ANORI</t>
  </si>
  <si>
    <t>ALQUILER DE MAQUINARIA DE RETROEXCAVADORA Y VOLQUETAS PARA APOYAR EL PARQUE AUTOMOTOR DEL MUNICIPIO EN EL MANTENIMIENTO, MEJORAMIENTO Y CONSERVACIÓN DE LAS VÍAS TERCIARIAS, LAS CUALES SE ENCUENTRAN AFECTADAS POR LA FUERTE OLA INVERNAL PRESENTE EN ESTA ÉPOCA EN JURISDICCIÓN DE ANORÍ, ANTIOQUIA</t>
  </si>
  <si>
    <t>SPIF-MC-048-2024</t>
  </si>
  <si>
    <t>Contratación Mínima Cuantía</t>
  </si>
  <si>
    <t>MANTENIMIENTO Y ADECUACIÓN DE LOS ESPACIOS LOCATIVOS (CERRAMIENTO, CUBIERTA, TARIMA, CAMERINOS, BAÑOS Y SISTEMA ELÉCTRICO) DEL COLISEO CUBIERTO DEL CASCO URBANO DEL MUNICIPIO DE VIGÍA DEL FUERTE, DEPARTAMENTO DE ANTIOQUIA</t>
  </si>
  <si>
    <t>SPIF-MC-049-2024</t>
  </si>
  <si>
    <t>CONSTRUCCION DEL POZO SÉPTICO DE LA INSTITUCIÓN EDUCATIVA DEL CORREGIMIENTO DE BUCHADO ZONA RURAL, DEL MUNICIPIO DE VIGÍA DEL FUERTE, DEPARTAMENTO DE ANTIOQUIA</t>
  </si>
  <si>
    <t>SPIF-MC-050-2024</t>
  </si>
  <si>
    <t>PINTURA Y EMBELLECIMIENTO DEL COLISEO CUBIERTO DEL CASCO URBANO DEL MUNICIPIO DE VIGÍA DEL FUERTE, DEPARTAMENTO DE ANTIOQUIA</t>
  </si>
  <si>
    <r>
      <t>Antioquia</t>
    </r>
    <r>
      <rPr>
        <sz val="11"/>
        <rFont val="Calibri"/>
        <family val="2"/>
        <scheme val="minor"/>
      </rPr>
      <t> : Apartadó</t>
    </r>
  </si>
  <si>
    <t>CMC-046-2024</t>
  </si>
  <si>
    <t>MEJORAMIENTO DE LA ESCUELA INDÍGENA CHONTADURAL CAÑERO DEL MUNICIPIO DE MUTATÁ</t>
  </si>
  <si>
    <r>
      <t>Antioquia</t>
    </r>
    <r>
      <rPr>
        <sz val="11"/>
        <rFont val="Calibri"/>
        <family val="2"/>
        <scheme val="minor"/>
      </rPr>
      <t> : Urrao</t>
    </r>
  </si>
  <si>
    <r>
      <t>Antioquia</t>
    </r>
    <r>
      <rPr>
        <sz val="11"/>
        <rFont val="Calibri"/>
        <family val="2"/>
        <scheme val="minor"/>
      </rPr>
      <t> : San Roque</t>
    </r>
  </si>
  <si>
    <r>
      <t>Antioquia</t>
    </r>
    <r>
      <rPr>
        <sz val="11"/>
        <rFont val="Calibri"/>
        <family val="2"/>
        <scheme val="minor"/>
      </rPr>
      <t> : Anorí</t>
    </r>
  </si>
  <si>
    <t xml:space="preserve">	juridica@asomudacar.org</t>
  </si>
  <si>
    <t>ASOMUDACAR</t>
  </si>
  <si>
    <t xml:space="preserve">	obraspublicas@urrao-antioquia.gov.co</t>
  </si>
  <si>
    <t>MUNICIPIO DE URRAO</t>
  </si>
  <si>
    <t xml:space="preserve">	espsanroque@gmail.com</t>
  </si>
  <si>
    <t>EMPRESAS PÚBLICAS DE SAN ROQUE S.A.S. E.S.P.</t>
  </si>
  <si>
    <t xml:space="preserve">	infraestructura@anori-antioquia.gov.co</t>
  </si>
  <si>
    <t>MUNICIPIO DE ANORI</t>
  </si>
  <si>
    <t xml:space="preserve">	INGEOTECCO S.A.S.
nit. 901697792</t>
  </si>
  <si>
    <t>PLANEACION@vigiadelfuerte-antioquia.gov.co</t>
  </si>
  <si>
    <t>YOCIMAR LOZANO URREGO</t>
  </si>
  <si>
    <t xml:space="preserve">	INGEOTECCO S.A.S.
nit. 901697793</t>
  </si>
  <si>
    <t xml:space="preserve">	INGEOTECCO S.A.S.
nit. 901697794</t>
  </si>
  <si>
    <t>CONTRATOS CELEBRADOS EN EL PERIODO
16/09/2024 a 30/09/2024</t>
  </si>
  <si>
    <t>Septiembre 2024</t>
  </si>
  <si>
    <t>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</si>
</sst>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\ &quot;€&quot;_-;\-* #,##0\ &quot;€&quot;_-;_-* &quot;-&quot;\ &quot;€&quot;_-;_-@_-"/>
    <numFmt numFmtId="165" formatCode="_(* #,##0.00_);_(* \(#,##0.00\);_(* &quot;-&quot;??_);_(@_)"/>
    <numFmt numFmtId="166" formatCode="_-&quot;€&quot;\ * #,##0_-;\-&quot;€&quot;\ * #,##0_-;_-&quot;€&quot;\ * &quot;-&quot;??_-;_-@_-"/>
    <numFmt numFmtId="167" formatCode="#,##0_ ;\-#,##0\ "/>
    <numFmt numFmtId="168" formatCode="_-[$$-240A]\ * #,##0.00_-;\-[$$-240A]\ * #,##0.00_-;_-[$$-240A]\ * &quot;-&quot;??_-;_-@_-"/>
    <numFmt numFmtId="169" formatCode="_-[$$-240A]\ * #,##0_-;\-[$$-240A]\ * #,##0_-;_-[$$-240A]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3D3D3D"/>
      <name val="Arial"/>
      <family val="2"/>
    </font>
    <font>
      <b/>
      <sz val="6"/>
      <color rgb="FF3D3D3D"/>
      <name val="Arial"/>
      <family val="2"/>
    </font>
    <font>
      <sz val="11"/>
      <color rgb="FF3D3D3D"/>
      <name val="Arial"/>
      <family val="2"/>
    </font>
    <font>
      <sz val="7"/>
      <color rgb="FF3D3D3D"/>
      <name val="Arial"/>
      <family val="2"/>
    </font>
    <font>
      <b/>
      <sz val="7"/>
      <color rgb="FF3D3D3D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64" fontId="12" fillId="0" borderId="0" xfId="2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164" fontId="11" fillId="2" borderId="0" xfId="2" applyFont="1" applyFill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166" fontId="11" fillId="2" borderId="0" xfId="2" applyNumberFormat="1" applyFont="1" applyFill="1" applyAlignment="1">
      <alignment horizontal="center" vertical="center"/>
    </xf>
    <xf numFmtId="167" fontId="11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9" fillId="2" borderId="0" xfId="2" applyNumberFormat="1" applyFont="1" applyFill="1" applyAlignment="1">
      <alignment horizontal="center" vertical="center"/>
    </xf>
    <xf numFmtId="164" fontId="12" fillId="0" borderId="0" xfId="2" applyFont="1" applyAlignment="1">
      <alignment vertical="center"/>
    </xf>
    <xf numFmtId="1" fontId="12" fillId="2" borderId="0" xfId="2" applyNumberFormat="1" applyFont="1" applyFill="1" applyAlignment="1">
      <alignment horizontal="center" vertical="center"/>
    </xf>
    <xf numFmtId="164" fontId="12" fillId="2" borderId="0" xfId="2" applyFont="1" applyFill="1" applyAlignment="1">
      <alignment horizontal="center" vertical="center"/>
    </xf>
    <xf numFmtId="166" fontId="12" fillId="2" borderId="0" xfId="2" applyNumberFormat="1" applyFont="1" applyFill="1" applyAlignment="1">
      <alignment horizontal="center" vertical="center"/>
    </xf>
    <xf numFmtId="167" fontId="12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8" fillId="2" borderId="0" xfId="2" applyNumberFormat="1" applyFont="1" applyFill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8" fontId="0" fillId="0" borderId="0" xfId="0" applyNumberFormat="1"/>
    <xf numFmtId="168" fontId="17" fillId="4" borderId="0" xfId="0" applyNumberFormat="1" applyFont="1" applyFill="1" applyAlignment="1">
      <alignment horizontal="center" vertical="center" wrapText="1"/>
    </xf>
    <xf numFmtId="168" fontId="16" fillId="0" borderId="0" xfId="0" applyNumberFormat="1" applyFont="1"/>
    <xf numFmtId="168" fontId="21" fillId="4" borderId="0" xfId="0" applyNumberFormat="1" applyFont="1" applyFill="1" applyAlignment="1">
      <alignment horizontal="center" vertical="center" wrapText="1"/>
    </xf>
    <xf numFmtId="168" fontId="0" fillId="0" borderId="0" xfId="4" applyNumberFormat="1" applyFont="1"/>
    <xf numFmtId="168" fontId="19" fillId="0" borderId="0" xfId="4" applyNumberFormat="1" applyFont="1" applyFill="1" applyBorder="1" applyAlignment="1">
      <alignment horizontal="center" vertical="center" wrapText="1"/>
    </xf>
    <xf numFmtId="168" fontId="0" fillId="0" borderId="0" xfId="4" applyNumberFormat="1" applyFont="1" applyFill="1" applyBorder="1" applyAlignment="1">
      <alignment horizontal="center" vertical="center" wrapText="1"/>
    </xf>
    <xf numFmtId="168" fontId="22" fillId="0" borderId="0" xfId="4" applyNumberFormat="1" applyFont="1" applyFill="1" applyBorder="1" applyAlignment="1">
      <alignment horizontal="center" vertical="center" wrapText="1"/>
    </xf>
    <xf numFmtId="168" fontId="2" fillId="0" borderId="0" xfId="4" applyNumberFormat="1" applyFont="1" applyAlignment="1">
      <alignment vertical="center"/>
    </xf>
    <xf numFmtId="169" fontId="0" fillId="0" borderId="0" xfId="0" applyNumberFormat="1"/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12" fillId="0" borderId="1" xfId="2" applyNumberFormat="1" applyFont="1" applyBorder="1" applyAlignment="1">
      <alignment horizontal="center" vertical="center"/>
    </xf>
    <xf numFmtId="169" fontId="11" fillId="2" borderId="1" xfId="2" applyNumberFormat="1" applyFont="1" applyFill="1" applyBorder="1" applyAlignment="1">
      <alignment horizontal="center" vertical="center"/>
    </xf>
    <xf numFmtId="169" fontId="12" fillId="2" borderId="1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12" fillId="3" borderId="1" xfId="2" applyNumberFormat="1" applyFont="1" applyFill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3" borderId="0" xfId="0" applyNumberFormat="1" applyFont="1" applyFill="1" applyAlignment="1">
      <alignment horizontal="right" vertical="center"/>
    </xf>
    <xf numFmtId="1" fontId="12" fillId="3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8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8" fontId="16" fillId="4" borderId="0" xfId="0" applyNumberFormat="1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15" fontId="1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16" fillId="0" borderId="1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8" fontId="14" fillId="0" borderId="2" xfId="0" applyNumberFormat="1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8" fontId="16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168" fontId="1" fillId="0" borderId="2" xfId="4" applyNumberFormat="1" applyFont="1" applyBorder="1" applyAlignment="1">
      <alignment horizontal="center" vertical="center" wrapText="1"/>
    </xf>
    <xf numFmtId="168" fontId="1" fillId="0" borderId="4" xfId="4" applyNumberFormat="1" applyFont="1" applyBorder="1" applyAlignment="1">
      <alignment horizontal="center" vertical="center" wrapText="1"/>
    </xf>
    <xf numFmtId="8" fontId="16" fillId="0" borderId="2" xfId="0" applyNumberFormat="1" applyFont="1" applyBorder="1" applyAlignment="1">
      <alignment horizontal="center" vertical="center" wrapText="1"/>
    </xf>
    <xf numFmtId="8" fontId="16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5" fontId="16" fillId="4" borderId="1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3" builtinId="3"/>
    <cellStyle name="Moneda" xfId="4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VR.</a:t>
            </a:r>
            <a:r>
              <a:rPr lang="en-US" sz="1600" baseline="0"/>
              <a:t> CONTRATOS CELEBRADOS </a:t>
            </a:r>
          </a:p>
          <a:p>
            <a:pPr>
              <a:defRPr sz="1600"/>
            </a:pPr>
            <a:r>
              <a:rPr lang="en-US" sz="1600"/>
              <a:t>TOTAL EN URABA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RESUMEN!$B$52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D0-499F-8093-EE1074CEF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RESUMEN!$C$50:$L$50</c:f>
              <c:strCache>
                <c:ptCount val="10"/>
                <c:pt idx="0">
                  <c:v> TOTAL DESDE
 ENERO 2024 </c:v>
                </c:pt>
                <c:pt idx="1">
                  <c:v>Septiembre 2024</c:v>
                </c:pt>
                <c:pt idx="2">
                  <c:v>Agosto 2024</c:v>
                </c:pt>
                <c:pt idx="3">
                  <c:v>Julio 2024</c:v>
                </c:pt>
                <c:pt idx="4">
                  <c:v>Junio 2024</c:v>
                </c:pt>
                <c:pt idx="5">
                  <c:v>Mayo 2024</c:v>
                </c:pt>
                <c:pt idx="6">
                  <c:v>Abril 2024</c:v>
                </c:pt>
                <c:pt idx="7">
                  <c:v>Marzo 2024</c:v>
                </c:pt>
                <c:pt idx="8">
                  <c:v>Febrero 2024</c:v>
                </c:pt>
                <c:pt idx="9">
                  <c:v>Enero 2024</c:v>
                </c:pt>
              </c:strCache>
            </c:strRef>
          </c:cat>
          <c:val>
            <c:numRef>
              <c:f>RESUMEN!$C$52:$L$52</c:f>
              <c:numCache>
                <c:formatCode>_-[$$-240A]\ * #,##0_-;\-[$$-240A]\ * #,##0_-;_-[$$-240A]\ * "-"??_-;_-@_-</c:formatCode>
                <c:ptCount val="10"/>
                <c:pt idx="0">
                  <c:v>5407.3637302900006</c:v>
                </c:pt>
                <c:pt idx="1">
                  <c:v>2600.2477422900001</c:v>
                </c:pt>
                <c:pt idx="2">
                  <c:v>134.78089700000001</c:v>
                </c:pt>
                <c:pt idx="3">
                  <c:v>202.84976800000001</c:v>
                </c:pt>
                <c:pt idx="4">
                  <c:v>36.390599999999999</c:v>
                </c:pt>
                <c:pt idx="5">
                  <c:v>658.87151700000004</c:v>
                </c:pt>
                <c:pt idx="6">
                  <c:v>1774.2232059999999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0-499F-8093-EE1074C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10352"/>
        <c:axId val="931010896"/>
      </c:barChart>
      <c:catAx>
        <c:axId val="93101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896"/>
        <c:crosses val="autoZero"/>
        <c:auto val="1"/>
        <c:lblAlgn val="ctr"/>
        <c:lblOffset val="100"/>
        <c:noMultiLvlLbl val="0"/>
      </c:catAx>
      <c:valAx>
        <c:axId val="931010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-[$$-240A]\ * #,##0_-;\-[$$-240A]\ * #,##0_-;_-[$$-240A]\ * &quot;-&quot;??_-;_-@_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VR. CONTRATOS CELEBRADOS 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EN ANTIOQUIA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25368097814466E-2"/>
          <c:y val="0.20289022686284425"/>
          <c:w val="0.87856457922464537"/>
          <c:h val="0.5871058485686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RESUMEN!$B$53</c:f>
              <c:strCache>
                <c:ptCount val="1"/>
                <c:pt idx="0">
                  <c:v>TOTAL EN ANTIOQUIA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RESUMEN!$C$50:$L$50</c:f>
              <c:strCache>
                <c:ptCount val="10"/>
                <c:pt idx="0">
                  <c:v> TOTAL DESDE
 ENERO 2024 </c:v>
                </c:pt>
                <c:pt idx="1">
                  <c:v>Septiembre 2024</c:v>
                </c:pt>
                <c:pt idx="2">
                  <c:v>Agosto 2024</c:v>
                </c:pt>
                <c:pt idx="3">
                  <c:v>Julio 2024</c:v>
                </c:pt>
                <c:pt idx="4">
                  <c:v>Junio 2024</c:v>
                </c:pt>
                <c:pt idx="5">
                  <c:v>Mayo 2024</c:v>
                </c:pt>
                <c:pt idx="6">
                  <c:v>Abril 2024</c:v>
                </c:pt>
                <c:pt idx="7">
                  <c:v>Marzo 2024</c:v>
                </c:pt>
                <c:pt idx="8">
                  <c:v>Febrero 2024</c:v>
                </c:pt>
                <c:pt idx="9">
                  <c:v>Enero 2024</c:v>
                </c:pt>
              </c:strCache>
            </c:strRef>
          </c:cat>
          <c:val>
            <c:numRef>
              <c:f>RESUMEN!$C$53:$L$53</c:f>
              <c:numCache>
                <c:formatCode>_-[$$-240A]\ * #,##0_-;\-[$$-240A]\ * #,##0_-;_-[$$-240A]\ * "-"??_-;_-@_-</c:formatCode>
                <c:ptCount val="10"/>
                <c:pt idx="0">
                  <c:v>29611.33139929</c:v>
                </c:pt>
                <c:pt idx="1">
                  <c:v>3848.4520122900003</c:v>
                </c:pt>
                <c:pt idx="2">
                  <c:v>2917.1660240000001</c:v>
                </c:pt>
                <c:pt idx="3">
                  <c:v>2298.9632369999999</c:v>
                </c:pt>
                <c:pt idx="4">
                  <c:v>1610.842365</c:v>
                </c:pt>
                <c:pt idx="5">
                  <c:v>876.41528300000004</c:v>
                </c:pt>
                <c:pt idx="6">
                  <c:v>2743.0667049999997</c:v>
                </c:pt>
                <c:pt idx="7">
                  <c:v>14478.505519</c:v>
                </c:pt>
                <c:pt idx="8">
                  <c:v>837.920254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E-4687-BA71-3FE63549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46368"/>
        <c:axId val="930341472"/>
      </c:barChart>
      <c:catAx>
        <c:axId val="930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30341472"/>
        <c:crosses val="autoZero"/>
        <c:auto val="1"/>
        <c:lblAlgn val="ctr"/>
        <c:lblOffset val="100"/>
        <c:noMultiLvlLbl val="0"/>
      </c:catAx>
      <c:valAx>
        <c:axId val="930341472"/>
        <c:scaling>
          <c:orientation val="minMax"/>
        </c:scaling>
        <c:delete val="0"/>
        <c:axPos val="l"/>
        <c:majorGridlines/>
        <c:numFmt formatCode="_-[$$-240A]\ * #,##0_-;\-[$$-240A]\ * #,##0_-;_-[$$-240A]\ 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O"/>
          </a:p>
        </c:txPr>
        <c:crossAx val="9303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0110960127613E-2"/>
          <c:y val="0.16327096771607141"/>
          <c:w val="0.89436582657168651"/>
          <c:h val="0.6564553825924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RESUMEN!$B$58</c:f>
              <c:strCache>
                <c:ptCount val="1"/>
                <c:pt idx="0">
                  <c:v>TOTAL EN ANTIOQUIA SIN URABA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RESUMEN!$C$57:$L$57</c:f>
              <c:strCache>
                <c:ptCount val="10"/>
                <c:pt idx="0">
                  <c:v> TOTAL DESDE
 ENERO 2024 </c:v>
                </c:pt>
                <c:pt idx="1">
                  <c:v>Septiembre 2024</c:v>
                </c:pt>
                <c:pt idx="2">
                  <c:v>Agosto 2024</c:v>
                </c:pt>
                <c:pt idx="3">
                  <c:v>Julio 2024</c:v>
                </c:pt>
                <c:pt idx="4">
                  <c:v>Junio 2024</c:v>
                </c:pt>
                <c:pt idx="5">
                  <c:v>Mayo 2024</c:v>
                </c:pt>
                <c:pt idx="6">
                  <c:v>Abril 2024</c:v>
                </c:pt>
                <c:pt idx="7">
                  <c:v>Marzo 2024</c:v>
                </c:pt>
                <c:pt idx="8">
                  <c:v>Febrero 2024</c:v>
                </c:pt>
                <c:pt idx="9">
                  <c:v>Enero 2024</c:v>
                </c:pt>
              </c:strCache>
            </c:strRef>
          </c:cat>
          <c:val>
            <c:numRef>
              <c:f>RESUMEN!$C$58:$L$58</c:f>
              <c:numCache>
                <c:formatCode>0</c:formatCode>
                <c:ptCount val="10"/>
                <c:pt idx="0">
                  <c:v>33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4AE-AB54-7D5F511A690B}"/>
            </c:ext>
          </c:extLst>
        </c:ser>
        <c:ser>
          <c:idx val="1"/>
          <c:order val="1"/>
          <c:tx>
            <c:strRef>
              <c:f>RESUMEN!$B$59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RESUMEN!$C$57:$L$57</c:f>
              <c:strCache>
                <c:ptCount val="10"/>
                <c:pt idx="0">
                  <c:v> TOTAL DESDE
 ENERO 2024 </c:v>
                </c:pt>
                <c:pt idx="1">
                  <c:v>Septiembre 2024</c:v>
                </c:pt>
                <c:pt idx="2">
                  <c:v>Agosto 2024</c:v>
                </c:pt>
                <c:pt idx="3">
                  <c:v>Julio 2024</c:v>
                </c:pt>
                <c:pt idx="4">
                  <c:v>Junio 2024</c:v>
                </c:pt>
                <c:pt idx="5">
                  <c:v>Mayo 2024</c:v>
                </c:pt>
                <c:pt idx="6">
                  <c:v>Abril 2024</c:v>
                </c:pt>
                <c:pt idx="7">
                  <c:v>Marzo 2024</c:v>
                </c:pt>
                <c:pt idx="8">
                  <c:v>Febrero 2024</c:v>
                </c:pt>
                <c:pt idx="9">
                  <c:v>Enero 2024</c:v>
                </c:pt>
              </c:strCache>
            </c:strRef>
          </c:cat>
          <c:val>
            <c:numRef>
              <c:f>RESUMEN!$C$59:$L$59</c:f>
              <c:numCache>
                <c:formatCode>0</c:formatCode>
                <c:ptCount val="10"/>
                <c:pt idx="0">
                  <c:v>22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4AE-AB54-7D5F511A690B}"/>
            </c:ext>
          </c:extLst>
        </c:ser>
        <c:ser>
          <c:idx val="2"/>
          <c:order val="2"/>
          <c:tx>
            <c:strRef>
              <c:f>RESUMEN!$B$60</c:f>
              <c:strCache>
                <c:ptCount val="1"/>
                <c:pt idx="0">
                  <c:v>TOTAL EN ANTIOQUIA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RESUMEN!$C$57:$L$57</c:f>
              <c:strCache>
                <c:ptCount val="10"/>
                <c:pt idx="0">
                  <c:v> TOTAL DESDE
 ENERO 2024 </c:v>
                </c:pt>
                <c:pt idx="1">
                  <c:v>Septiembre 2024</c:v>
                </c:pt>
                <c:pt idx="2">
                  <c:v>Agosto 2024</c:v>
                </c:pt>
                <c:pt idx="3">
                  <c:v>Julio 2024</c:v>
                </c:pt>
                <c:pt idx="4">
                  <c:v>Junio 2024</c:v>
                </c:pt>
                <c:pt idx="5">
                  <c:v>Mayo 2024</c:v>
                </c:pt>
                <c:pt idx="6">
                  <c:v>Abril 2024</c:v>
                </c:pt>
                <c:pt idx="7">
                  <c:v>Marzo 2024</c:v>
                </c:pt>
                <c:pt idx="8">
                  <c:v>Febrero 2024</c:v>
                </c:pt>
                <c:pt idx="9">
                  <c:v>Enero 2024</c:v>
                </c:pt>
              </c:strCache>
            </c:strRef>
          </c:cat>
          <c:val>
            <c:numRef>
              <c:f>RESUMEN!$C$60:$L$60</c:f>
              <c:numCache>
                <c:formatCode>0</c:formatCode>
                <c:ptCount val="10"/>
                <c:pt idx="0">
                  <c:v>54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4AE-AB54-7D5F511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98864"/>
        <c:axId val="1164097232"/>
      </c:barChart>
      <c:catAx>
        <c:axId val="11640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164097232"/>
        <c:crosses val="autoZero"/>
        <c:auto val="1"/>
        <c:lblAlgn val="ctr"/>
        <c:lblOffset val="100"/>
        <c:noMultiLvlLbl val="0"/>
      </c:catAx>
      <c:valAx>
        <c:axId val="1164097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CO"/>
          </a:p>
        </c:txPr>
        <c:crossAx val="116409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339477926947"/>
          <c:y val="0.16015495858105191"/>
          <c:w val="0.25705458031010242"/>
          <c:h val="0.2588056857344830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0</xdr:rowOff>
    </xdr:from>
    <xdr:to>
      <xdr:col>0</xdr:col>
      <xdr:colOff>2282489</xdr:colOff>
      <xdr:row>2</xdr:row>
      <xdr:rowOff>110765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0"/>
          <a:ext cx="2198669" cy="11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89646</xdr:colOff>
      <xdr:row>45</xdr:row>
      <xdr:rowOff>0</xdr:rowOff>
    </xdr:from>
    <xdr:ext cx="2207559" cy="1120340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312588"/>
          <a:ext cx="2207559" cy="11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53367</xdr:colOff>
      <xdr:row>48</xdr:row>
      <xdr:rowOff>85304</xdr:rowOff>
    </xdr:from>
    <xdr:to>
      <xdr:col>0</xdr:col>
      <xdr:colOff>8382000</xdr:colOff>
      <xdr:row>60</xdr:row>
      <xdr:rowOff>72978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60</xdr:row>
      <xdr:rowOff>179295</xdr:rowOff>
    </xdr:from>
    <xdr:to>
      <xdr:col>0</xdr:col>
      <xdr:colOff>9763125</xdr:colOff>
      <xdr:row>84</xdr:row>
      <xdr:rowOff>89647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9915521</xdr:colOff>
      <xdr:row>60</xdr:row>
      <xdr:rowOff>180974</xdr:rowOff>
    </xdr:from>
    <xdr:to>
      <xdr:col>5</xdr:col>
      <xdr:colOff>733425</xdr:colOff>
      <xdr:row>84</xdr:row>
      <xdr:rowOff>85725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0.74506</cdr:x>
      <cdr:y>0.03842</cdr:y>
    </cdr:from>
    <cdr:to>
      <cdr:x>0.98608</cdr:x>
      <cdr:y>0.16492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6205355" y="140771"/>
          <a:ext cx="2007367" cy="463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0.73884</cdr:x>
      <cdr:y>0.13337</cdr:y>
    </cdr:from>
    <cdr:to>
      <cdr:x>0.97942</cdr:x>
      <cdr:y>0.25916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4611595" y="499035"/>
          <a:ext cx="1501626" cy="4706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0.23642</cdr:x>
      <cdr:y>0.03264</cdr:y>
    </cdr:from>
    <cdr:to>
      <cdr:x>0.77239</cdr:x>
      <cdr:y>0.1165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149" y="122145"/>
          <a:ext cx="4090147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 b="1"/>
            <a:t>NÚMERO DE CONTRATOS CELEBRADOS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4-11-14172948&amp;g-recaptcha-response=03AFcWeA6GgxHTNwHAQls1kyZB3-fmRi5EjwfccFts5tEIhzy0CsYzoqGJ6JWM_JplrF6GItecmgUghKw78EuWBSbEgkd6I-J1M5h-XiMtWhL3aJF8WKmOwm1HxSw6MRwsIIEPCHwlvKO4ic8O6e3V_ORCVazcWvBRdPgB1utxTUumHUusE3kCCXun7tyzIOKwKw0T2MILREHeBjO7GKeJ60Zw4icn_w2rq3qGZmgogXkg8C3cwuf4LKG7owJ8h-YbqsHvgM9DMx3qk8_IIKKMuQuLFkZyQwSoNptbLKeemYXZ1pAuBz4S_mZEVamTgiWf_sB7U4VoD1mES5oVFsxRzEA0fwT9_oI51KAaIFIttW9WqQpGSpnCjVDRtXJGXY-6P8vXna1A0vJT5Xk2T10CpiUOy6k3er_1WZo6zaOLJYGiatEX1FLsmScJlU-iSLmY9ICXC7sI_QNPlRn25J2w7BR9Rji1G6Nyh6tk1FFZf1q--sz4VWOJm0Z_spDWMkFbi-unn0uYcPu-xcJ7XFu31x5ZbgYFGCOSktPmuD2PBTi6X3ognRnWVF8IwAOKiIDWl5DRlISQYFVaM8IppSzAlZa-P3dnpY4QuRoaGm39Hd3QQdp5BNA-zaUYFhZmr7csQ-vdPZ0XIkPbPcdIVNQVykSGXb2iy-FJS4bNbQqElyuaygosjFZa3NiVu7_y4c6UT5h3xnTNEYBmdITcFXAEN5e63YdVNjrA4hVDXWlpdPMwysrmbihknMLauxRQcDUTqqG1GeIkN2hGXBJG6vEjdsW5avWDsagwUtvJZWsC9QrgfEX7aH72rg4CoCcl6M6WMIrKcmjHuwSql7R1GGddtgj2y79cbpdX0j7xfgpuMQKxKKHssvRLjkN_FnAH6uDEqj4tY6IZkw8r5vFl1P4OXWp7-PLctB766w" TargetMode="External"/><Relationship Id="rId3" Type="http://schemas.openxmlformats.org/officeDocument/2006/relationships/hyperlink" Target="https://www.contratos.gov.co/consultas/detalleProceso.do?numConstancia=24-9-501367&amp;g-recaptcha-response=03AFcWeA6Sh6rnr-IZ-Ij5ygowDzwH8XnVtFoIta1RCMUAAGcG3KyQP2DmSshwkhtUuZ3zxEVfSZfbdA-fAdQeSG_NglvDQJFolL-GLK4CxK-BCChcpZWe5E-v-59P-aDxVDu9gvUBxgAg2UFvoY3dlKX8s8anY2ryxpQ4qThQ4m5SXEyNuOM-RX2HbiP_PpzSVjMY1yh3e_pJqBfnvQ5c2QsPSFvauZEvgo6tGzrhSodgd5K-NPrSDcLcvHSSCcx8IwTrdu5rGS7ztk4Jm25X8Udwk0b9jT9y7P2sSds3rq4QJuJrK9_QBgJE4kDAO71V5GtXTT2PCg6Az15qBGlDqCE6DSqcshPRwqKFtSlb3lk7IeshgGLMcKTrFMY8KyHWwY24exrlY9ZlXYvE1uRkNSXXDyS_PR2ISvCyZtAxsUWctW20nJCHr3QN7zTGr1t-41nx89h5XTPVYywgR0M32xcnaryzqDsiF-h9zQCqFcQYrMzE-YOdxelTPYjcIjRC32FGiVAxI3T7UmVz_9hGD1g0pvIbSwHthxgjGuqVLRAPocspLsesGM8JoYBj9519AxwMRt1uzdYRTKeaslcwNCYRfAhNF3prYQwJgkaNKImVdHxcuJ4pex76eWia0q3RH3i1S89qptbg1XORATt7q-nGecIVEJl52IAMQwuc4zaruUBGKQCNFEsstKixckyvyRLolb2B7naseVv16P4m-tFiScLIWUWKhCKmZJPwyRQLVtTTKx5MErQ2hqR3ImLS5fU0jOQpFC2Giq9nlM5TdCiXXQUZLA4_KByY2JJqEM0H9m95LKjbqGr4S8TnwayOd0TH6Mhq4RerJvTQQvFwtzfLlD8FQ7lU2pd6Ko0vHJFE_XO6I905f9RIOq3ZSniIL7QmFaz0t6VA-uZ0F5gOK6mmD5XGZFvAkQ" TargetMode="External"/><Relationship Id="rId7" Type="http://schemas.openxmlformats.org/officeDocument/2006/relationships/hyperlink" Target="javascript:%20consultaProceso('24-11-14176285')" TargetMode="External"/><Relationship Id="rId2" Type="http://schemas.openxmlformats.org/officeDocument/2006/relationships/hyperlink" Target="javascript:%20consultaProceso('24-12-14189497')" TargetMode="External"/><Relationship Id="rId1" Type="http://schemas.openxmlformats.org/officeDocument/2006/relationships/hyperlink" Target="javascript:%20consultaProceso('24-9-501367')" TargetMode="External"/><Relationship Id="rId6" Type="http://schemas.openxmlformats.org/officeDocument/2006/relationships/hyperlink" Target="javascript:%20consultaProceso('24-4-14178023')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javascript:%20consultaProceso('24-11-14172948')" TargetMode="External"/><Relationship Id="rId10" Type="http://schemas.openxmlformats.org/officeDocument/2006/relationships/hyperlink" Target="https://www.contratos.gov.co/consultas/detalleProceso.do?numConstancia=24-11-14176285&amp;g-recaptcha-response=03AFcWeA4bYkNsvkAR8XjMYs5EdrO2ySin7fh1cus_bm5D8PrHrvDDlYNJSWGCPTi8UsGu3SiA5NaEvP_jxCdu8vd5lEOQFru4KwZ0kr9HSrEM7056fCYsJVglwwoQYaYewiyBOC_-8Glb-kp6EaEwlmEOIWKe7qw9p0agZm9REjZewSC-0PuK-sUroe2idvzAfPO6jILS3_F4ypmMhmu9f7qOAJz_kniD1Zi1WpnTZqCDOQ1ZHTxGM6KFdFcIVTDQNEEJsIhFyTWPM9uhDMM0SZhDyto2aNPt3pmVCu97DbQ6ErsO7P1VPRPmHcs424B8BqwLF9vuXcX6earCM6sFWSHglFK2pPUxVOMg5dwroE4VZWafJw6uwx5PK36nck3Rhvas2xuMygZu6S5cUVCk-AlrwsWbV6YT0ZyWzSgnegJ7vRMpFeEioXfdGV-Ve1MpNTD7fwpyHrIci3S8a5fqppdXcxzS-4bnA68tQzCfDRvYlizezWP33oB8cDMyEGRdtiiwxwLgEesniHsSW2Zv_oVVuOSfAXYrNRyTaQdoL78t1gOEdXOGT_WMSkSl-nhpZGVdcuR8qBNZKtAtcJid8PaW4WCIa32VP1boeFEVsQAms0mgJab4fq-qjn-4VLIYj3UZ2uUk-9z65_zb3_0NWNXhDs8bRmhJMRIsYHmNmAZcCfJ2-McxGif7kNqKQ7DgX4w5a0ctfMFg5zyDxm3iihy6D8V3cO4b2pfqJTOmV6EThh8i5rkdfAebAW7YHI6wk9Y7LPNuitBAn9Tsc_Hie1FhBOTsE_nv0UpALs_ZnG4s8Rl1NV3xKE75VFNzY20wT5hMa0rck3dGf0Cg4xTiS8vUTbtoI7hWC0_ivxIHpzTaUF8ZDp-l5154ZNcLQWf5TjE6Oj8wet-T" TargetMode="External"/><Relationship Id="rId4" Type="http://schemas.openxmlformats.org/officeDocument/2006/relationships/hyperlink" Target="https://www.contratos.gov.co/consultas/detalleProceso.do?numConstancia=24-12-14189497&amp;g-recaptcha-response=03AFcWeA67DEnxCAN9T3xRjqQZr_obSzvdGDVDKfidCZG-mTXgYoe7epGtrauJzzUgt660asfv4l_5F50yL_rDduQULa1lQq-pCPVZUtizrb2gzhmv5aqohDNNWjSYYJik4JSzEYrnfiGdII_wo3vK71-SFdmBJ7RdV0L883thMWv7saLk-hu3oOi1LSepWl6-IKA5RsE2Q0flsvdw2PbGOf6LC-p3zyHJNekrWfyJawULA9Vn9niytsOwnd5IYXQojTQz2maAEfq0SK0Eh16H7uYk520Ob1PQt83M0CE1o-dcnjkqynzdnZXstCTTjqLuP5TI2Xel-9sNdq_JV-UQTACfkbuIRAIn6S-CrZUgzj4S3MVrGwJWqYjHQZvAcyJGU14KN-rbt393VltYv3k4Y73G7hEHPqwP15SlTmlcxJXc0prhFobPUQ32RqdX7_KlMtJ53YK3s6U1FK5WmCkuVl-68AcXwIPXSrXeKb-BhJKikL_ClNABSEE8S_k3iUV8ElbF4t2iAtm0ca_daqhUoLHZwGLA2JxNQ3Td1bUleI2_kHmU565YkNUkhfQzJ8-eM3n-rmqUbZdHsdTukIuMRmlnx2pSZNW9RrMSezDyJih614icB3-s9x271BLjAdEOiwS8PAM-PsFGJKh9hMNCZfpeGB4YjjFG5cqKq8ZGFyPjnt7CLfqTa0VdwKf7QuvMEbTTvYHohZcFl4RZpIDgZ2SQeZM1o2IF2-u-nnd1BN9qa0dThsx0wzMnZHlx_9W_PSfh65hO_ohwBI9n7AamzZ-77hmKjAj_n2xaO3uXmn9KDQwHIPBlLbq_1WlMG0TvG-NRSiWYi7pVhNKPzCI8uampCcBuUYoEry5815PxyN8LmNmrzmkbvNJP13b3ap7YesjtqUkjB4ZlAAgKXJRcmvgD1C1dmW5OAw" TargetMode="External"/><Relationship Id="rId9" Type="http://schemas.openxmlformats.org/officeDocument/2006/relationships/hyperlink" Target="https://www.contratos.gov.co/consultas/detalleProceso.do?numConstancia=24-4-14178023&amp;g-recaptcha-response=03AFcWeA7K2bxFnNJlXpyR040RcjGJokGO-TRVijOr4cuI28S_iSl0NsUi9KU8xwFrePOpAFyvAnj2FZBCp2CrNiR-Xmf64D-y-vaDlyc7JQpuGBlS4i5cwnD1dFri1ytjgBzgIJ2X_7VFSVKSuGF2OaQG8v0jzvlc4eYJShpg5du-qBRQvkGC8dRucrIOfHTkif3tj1mLPwghZfcyrUji8-uvCzZdsEYfedFeqiec-9U35Nmmu9f-CkNjRdgpfwIpYlcxfUjGZxHSTlJ2Ht8J_3UKgfawhf3qrXH6Dg6CQAed9Tj_4TRhwJDTdcY9qskNCNO0eIwzfig-Zj-WdZoDkW5kkzdm7sOUxKWVr7XC4BOD6NptPSlgxqAn5Xe5_so4uTggzRRvmcUm4ejB5KP6TAKOW3Fv8Zf5l6Yb-01h-i2UFCw0Kd5yTeJE183NgWTuzITOvFsagVYYYz-DAYg4WSR-eD_tJJqZqeVuXx7yEfD7dcDA3ZA5vc5XYVs8Ue-XUUB2UDZnBdkA-DFQXy6RHA8FkbeKixrlZEpkAFBaXDgSsB-O05NcpjcLEGB38OecL1fb4uQgPUWeSm0RwQ7366Gma9wyWwlziduwcJvLGbFhkQtnZFgPxf_MHDZ8qLqNMq-qxN88aX3WqfEf87yUBrLkftXQ9QWCRDrkwYTFGnzoi19HOfatLxC_FAzP2qOYpvZn_EROBn1-7FU7h_4pjMT7scKpCWpQMtXTLuFX-PZqtv775vqywTjadtwh31feJOkaDg6PC-6bQ0X11Sy-nr36fKL3DlV3vkbttuE666iJcpMzrdjhUtQlQnyivTLd1f9uWD2sl9Gpr5xy9Xrp4bdxPTyuGBpvtCfS85jMvj6q72HBXbPA7XCXV6imisUl9Hoj2yT_3dnHZDP7bcV82krrloYk8kxgp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%20consultaProceso('24-13-14167714')" TargetMode="External"/><Relationship Id="rId13" Type="http://schemas.openxmlformats.org/officeDocument/2006/relationships/hyperlink" Target="https://www.contratos.gov.co/consultas/detalleProceso.do?numConstancia=24-13-14167706&amp;g-recaptcha-response=03AFcWeA7S7wbj9UM8Ywpvr6uzXyBylhr3AMD-l_cV8RwPjt1oSWePfhvV4splZTnJXkxasBdZLZS9QlJsQctEX62evt8DAuH3GiC1c-yMK1JoO6Iaoca4YrRXsqV5NQd2MgqkAm5WXGN0x3dOOw2IpFQ_gLrcTE2hBll1QQxasrtrhkIh3RaukCJbyEQ0306IcFRVMCJyhqO3WpvHNYl9Spy10a65A_vQAORNnT21GIeFZ6sAFFSHs-Cjbzm3Xxpb6Sv-Y47sKuBjY44u9OJYqXyHKCgGLjGit59o8mbChZsmdGlQT0MwOjMC8XVO_U4FwCWGmcZyjkFLEZjOyf3K6BaY10tEAWulYIWSrAwUC_PhzRB3CA3uDz6JEUhhzpXohQClhg8nmc29UOBH0l_yWwUR5kZJCANe7svcx1s0jTWETSFNu89jXBy4HBCMHKweUGF72YLAYnEVIeiTdL_R6GYl2yvhyIb7uo1sH-7t1w_TV6O905JaNo6Up94tYCn8oQaGRNNLBIY2x2GcrcXe1BMWH_OW6FJfr7Puq6FCv7ZQY5undM-E5LYYSX_Sky4VTyE96RLbwRthUD2JRckyZ7hjPDz-f972eumI4t_aT7SmJYEVSwH4FqnELZLFRY8-ug15oXHWlt5rG6T2Nmyzcec2AkysU9PumzYHInBxah84jKv37TlCwOFQpbNHRDXGH3gRpCGUrJMD4PP4COvbNToLQQvpkIG0RkCSAJh9DEwrTJ55V6PGCPHDH3nDLDsQ3hQg98xM0a-U4eBR2AgsSWZXogiQ5YbXQkVvKsqxJA7OgUKz_gIWdrYLhFRGv6d-dnELKovhcCsgLbTCEKqo7AuDezBhOj3bzEGYdtehFXlb1OtHKAkJngBW-2mMYozG3hKv0E1AGoX3achx0tuASMjkpDZEw7VcWw" TargetMode="External"/><Relationship Id="rId18" Type="http://schemas.openxmlformats.org/officeDocument/2006/relationships/hyperlink" Target="mailto:PLANEACION@vigiadelfuerte-antioquia.gov.co" TargetMode="External"/><Relationship Id="rId3" Type="http://schemas.openxmlformats.org/officeDocument/2006/relationships/hyperlink" Target="https://www.contratos.gov.co/consultas/detalleProceso.do?numConstancia=24-9-501450&amp;g-recaptcha-response=03AFcWeA4KtPKl6M0gKFlBh-CD838pDVm6yXa2EEOn23uqtURrfLlxZB79-11IzsRI8TBN2Esue4aOLaXbuw81duPofhIjNdlCCpQzcBt_-c1TDX9M7JEqJmVvP79g5exuw7osNw87vO14UDU-F75Zp-25TmjnMsEJT9My2QrBDJVy_byh7lHLGhcz7LC4entSQOtkRew6-vwoZIzqU1b4wHAh17yiSXWVu7z3EsPGyc-e1Tgh216yd55U0JB-xU9l8R-btAm2vA2Bfj0aKMjWRayiO73w1g3wKWJkehgO5QtIrPzPczfsNyll8Zxgk-iCDpyiz_xhCf11l93_L34PZuDf1GJ0vyboC756ljknXOTUYQZUhQW6c4myBtfSyWvqBr-Tvz8-u0yUIYwcghP884c3CgHou5hnq5n7F8x5k8FUR6tMqJRRppH4RxELfYDZ0R9TEb6J2KGDQnznxrPVazcL7gV0-L3q1OA2_YAvVKfYbJ4hmFyOjD5wLZL97uqCwcjequAhzXYycsUnSVP_A3vJ0T_8YqT-6bRl3mWYscTt-UDFvdEPNHv8M9lzdcLLoCH3DbmXojZI_JwsIFIadJa2BGgghRZd8Uq8uZmXihF_vo10XPYHJpp5sz7XQpjQ98bl3jUbkxsx6Y_qAF9RtGcWZN70xq7h_SyEjvksUjfxENLe3o7ttB-cKkOCXIpxBzfjbfwnFmcocF4r5S7pzgBI5k-eHbsYPefRyMzvbPn1DbXpPCvIj3ltoWNk9R9tb1Qsume9b3XPzxyk4fDv3Rib_Pr8GxA33yuHnNMGquah7YqZCK-NgYUjoGChSzUh97F1UM93hwfCArxGZcFG3VHb4yBC3CYTTvoQBhOprnfmPzpkmYaA7-bcFH2Ipnb2ClzyAJcCe2E0p8JOdj-5pLp6YaRDgKYn4A" TargetMode="External"/><Relationship Id="rId7" Type="http://schemas.openxmlformats.org/officeDocument/2006/relationships/hyperlink" Target="javascript:%20consultaProceso('24-13-14167706')" TargetMode="External"/><Relationship Id="rId12" Type="http://schemas.openxmlformats.org/officeDocument/2006/relationships/hyperlink" Target="https://www.contratos.gov.co/consultas/detalleProceso.do?numConstancia=24-4-14176606&amp;g-recaptcha-response=03AFcWeA6rSmWOGPwemr4qWGHpeDto8mp2MS4bdQEs0hFUqY01wburMziXfa_2pr2ILxEOjLCTLncAyX8NSOo4P2tA1MMiYJXiwDUsvSSNRlTGU5Eb1O8DJf8mTLfg_2EZURKFbqHnziUl_3fDcc8bNRoG3j83OCAZCgFcA2uQKNp9883b7M410BwZ7U2Nb0UVHyob0kCCatsDp-rfhs6aWdbrWyLLuUPAUfuyH7Z6F4ZrVwZi3CZgbKKpY3uczCh0eSM_f_y5HvKUH3smcrS3wOI4HIbkN0WymBE7IacTt__QNOq7pn9oPly795Yv05_55JpQEJIDYiIievmSiTi9gRCMuZ0Jcp8w1iz3KCbnbWVnv0zxNq-JlfxGwX3ES8xyp0KxPaQ7h3ZlBkYBrvx6A62_tCf3jXSoDXged2YENzQdZyMHEJrt8lCskCIIz0E4MIY3Ez2FDo2znidYFi3RsC4bUITI_tE_rTCNLXtNK97SPwOQwx5B-78nbQeWY-8N3ccOft6OkAGAu-Fk1JmJwkLmIiIwWYDfsqCSY2rXc8CdqhJ0S9R7pBpVIhkjcjlpcN8JcgZU8nIYq5SE6w9sN896G1BqSuK2ZCZGx6SwABldHmGhDrKTjOTsNOmKH2yjUQwtBTsxzaq4CpEJi14t3FvNXq6_NNygLOeHe-v9ds4XJYi1mEXxyiu3ec636KGhMF_eCFb_dcXODvMf1UKwJRqgxGz5CcrOzuOEN7_DpcsHQ3NOUL5VHkF7n8YE6vTCAmGiiddSQaRCSEtusJSvO_HzPCrjX0c1XcZn5HZ4lld6TVX7ZnjIS9YShmYPzLPkVXJuD145prjeNyW8_AfR3GBExa92-_sOf7YKkg59MDWgUuU_U4Jephoe-PY7eXLAy4JseVcGul6ekWLNOYJ1fnLt6vtWCK62dw" TargetMode="External"/><Relationship Id="rId17" Type="http://schemas.openxmlformats.org/officeDocument/2006/relationships/hyperlink" Target="mailto:PLANEACION@vigiadelfuerte-antioquia.gov.co" TargetMode="External"/><Relationship Id="rId2" Type="http://schemas.openxmlformats.org/officeDocument/2006/relationships/hyperlink" Target="javascript:%20consultaProceso('24-9-501454')" TargetMode="External"/><Relationship Id="rId16" Type="http://schemas.openxmlformats.org/officeDocument/2006/relationships/hyperlink" Target="https://www.contratos.gov.co/consultas/detalleProceso.do?numConstancia=24-13-14185985&amp;g-recaptcha-response=03AFcWeA7uMgSTOgKaTutSBFgUEvHN7-93XYvm22gPlDKCv8CsU3MhudsrBB9i3e7OVlRpZ584z1-E8ngffEa8QB7jHKSV8RuExqXdAf9472JgiFueiWDid0zDp5u8ZKXWceyYpNsQPPojF97-U22K8sHYnjNDUTrPAMywXtN0z_CpPPtaG4d5upDU29ShD_1vkoTGqv3nM82sXlyTsw0RW-meLIBCC__KaSeYqO1rD91GZUeoolLvbNPH9KTJYGttE24IcOoB3_h2ETO9MegBvmIOGgREnFPul2XEuh4f9wJ3YFkephfTPkkyIPyyIvvnHtFCCsBimwaZeJWkf0L7t4Jlp0DJYNs6a3Uu3ZSbdOqmH_kt6qJoRg2oS5Zr7pqQCDnl_2Ur9vUfFCN2VUkRR5cQdrzVrvKKclIYVsLcKdPxfnzxg51DvPXdW98zn2nDPFVRS1nUccL39m2lYYXFE1h_yiDrghER5v39NnfPybTgvwp1_ngTGioP9BcukRayJuGCBtQDYX4-ngQ78vSl9gf8SIwM_7KP5idtCH2bz-1v5Qx7DqT8KtYI2B9HlOITPuiClGX8oqM64IGC_m4yguFjtULkkg51HoQuQraq7ILSlRTgxMRJRYOpbKv6tCt7HE8BWc8uYHSPwo6tOfpYZ5LYbHTHjDS7PrjuI4DYtUFmNTWJ5BMiytb7X7B50wGiXmJQhk9SZh2IPiVvrQClck5ODL7jJn6OTQELMIBdWNjZlx932rgM6hNwMKbz-EecuPSrgmug6H6lq5omZs_UXk5OmMj9uFHTnrkEmoqeEwFeF18m6Z4IVX-dp0Yx4LPBsooKrmpR6504V5MfOUv4HH4Y0orct6nADW0MSsSw3R5LStM32i_yf9J8AdhpKfUAj5kQn2dQ00TyeANkS0W1K0aKmcfBt5spaQ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javascript:%20consultaProceso('24-9-501450')" TargetMode="External"/><Relationship Id="rId6" Type="http://schemas.openxmlformats.org/officeDocument/2006/relationships/hyperlink" Target="javascript:%20consultaProceso('24-4-14176606')" TargetMode="External"/><Relationship Id="rId11" Type="http://schemas.openxmlformats.org/officeDocument/2006/relationships/hyperlink" Target="https://www.contratos.gov.co/consultas/detalleProceso.do?numConstancia=24-4-14184974&amp;g-recaptcha-response=03AFcWeA4S06yoY1v1Egu0HihfYLWcutXV192W4k1peUIbFY8UoLwvwPPgirLcHJYWnxGk1-h08qG-QaK8_8b5G1XzMGH2LHeUWJO75DyXKn5wfHvS1l116TT9Akut5v3DJyvvj6LMVJa4HZ0uMoWBlHHXODR6CPs2caWmMoXBEvL_TqlIra25TZONivO6S61Z4ITEDm2kd6N5d6oszDDvJU0LwdqhA_bavl0p7IC4YBam2InZNxEfKShkzRwRb81LyO48X0OzqNDuqzxZeRiGN-hrYQNQgzJ2l_b6s-fLGOcYg1fRrPmVCEeH4bhdzHtUc59FxWixkQKTSJIDtHzd60KsRlJmCuCSFvImmwhiIyIzLtq3-wOKxt-x7KpmQcvoYTGOPtNZwWVwCx_JF8cegNARby0DMl3Zce8JrmbDfVREN2z4t_4zInbty7F3woJW_CCQeisNN83xPXi6SrjaJpUg-qIOLSXYM_VmjaFrTEFVsJ53STo8bf_qWueinBcsvQZgD_QKGDg6yv0sFTQKDGkjn99gUiz2YwRj4hkFLFECAJpaOiKpvsxrdewLxwXgplF2DAh_Vy-O-HaoVkZ7F1y8T5JY-2JXsvLWjDiMWEJlN_6K7cVO-dvnZMScMsKVI1T-SMZfXGO-0YVCaKKpaBYgtYqlih2j1soFP4B7KG6bXFAouU1hERGthPojbYkOooqKFYP24tHxXAZKeRyhpsXhTk5FHSyUE6v99-29PoavSw66R6UWvJgJ3X7YTQZWP8yHJLinSN94ys7I7MkxdE4jFPJiyOn7QGvRYpntRqbdTeFwJJIfGPUQpH3ZxOVM9giCQC0eMl4zRgcWidGkWgdZ6D4LKPpRZwpjFKTdg1SQDf45gY_fkPJ6pJjcI6ycW9vcne-kZQ8YO2MbI5tH0M9kYqst0tCJ3g" TargetMode="External"/><Relationship Id="rId5" Type="http://schemas.openxmlformats.org/officeDocument/2006/relationships/hyperlink" Target="javascript:%20consultaProceso('24-4-14184974')" TargetMode="External"/><Relationship Id="rId15" Type="http://schemas.openxmlformats.org/officeDocument/2006/relationships/hyperlink" Target="https://www.contratos.gov.co/consultas/detalleProceso.do?numConstancia=24-13-14167756&amp;g-recaptcha-response=03AFcWeA7z3Bni7R-Zf54Bq7qwta8z_SGM6Ykmboj9R4f16mQlfPCiFCJn_GQ3re2CtAdlKOi2j1AzTcXCjLgi9RCkE32qaYpi2rWou7Zq88aMh6aRTUnPRWkJQQemEqgASi6yXYlAGQskKfkzZjFOt8C7cz0OdVf3q0n0BDt8g2dczi0cCsVMV_umrCVOCJP5_Wm_CVIJgBpfg_V5msOxqY7dYiDkJhGN_KCAph4pJKaviVxhAGfYW4gLQmzD2jLX_taVdN9F0gWA1VyYMCreD4kUOhDwCL6ZqRQJasHjBfO4k03oorJReRDu5j4jD1hTrBNvx0T-BhB0cxbOT7G4wFnAKEFUOGDkDr1C9LowZPu8j7gFgA8T_9Z0gJslyo_a29qG4GFH-7Pol-ztZqaamdORouJWiT947FDveC4VMCpZucrsXfUcdwTvMjgla-jmsUFyNRQuKaWVRrerjXIBLi7o1syozUnUfAvSXXWM8gCegaAfCowy1tpbPMR8j1m8gM4h0iccRqi1keE0ONaCUigtdVBNUZWw2NS8o5fGNpGHMio-xny0kXD7fsjDaR_XZiK_xCvo2PuoBZwy4Z9jad_n7uIpYTX5jJSqCAhe_4TnPSX-oT5rIYHtbgtpK0onmeWIuzv273wrHaP0x2tMSsnTaoLAaUX2qplHlmMheAQSichFVWpfL-dax1FpC4x2ZfS9dTn_Bj7nQnVe8ZbrGMBRzFO8uwIDJ8gVwoL3KoHVwTyBWItoMoX41PyZnEpcQAGNPfhRo8lI5dNrw5xAw2HX2RVXVTsK8UvNwHPeyc_ftrUBDLvpXCryWY3ZAWXEwZ5pfB239Z5cO4ZimsQTHDzrc89Ta0gHml-BEiIPfl-g6lLq11OKmXAHFiR4Stf2OIWJVNRJ-2hKZ_7Sng2Gr6Y3wOhwAU0eVg" TargetMode="External"/><Relationship Id="rId10" Type="http://schemas.openxmlformats.org/officeDocument/2006/relationships/hyperlink" Target="javascript:%20consultaProceso('24-13-14185985')" TargetMode="External"/><Relationship Id="rId19" Type="http://schemas.openxmlformats.org/officeDocument/2006/relationships/hyperlink" Target="mailto:PLANEACION@vigiadelfuerte-antioquia.gov.co" TargetMode="External"/><Relationship Id="rId4" Type="http://schemas.openxmlformats.org/officeDocument/2006/relationships/hyperlink" Target="https://www.contratos.gov.co/consultas/detalleProceso.do?numConstancia=24-9-501454&amp;g-recaptcha-response=03AFcWeA7KlZtKpZd6Og8mX43fjal4muVNbb2d649GlvMoa5ySVfGkmzHbg5Jahosxr7CEkFEBTybYF_Ppjo44nHF8UsPfzOX3PYdCL6agTMQGi4hRMp4hlyqdQ-qvQaIcne3FgAQfI2rchvTCZZZKlY_qNFA3OyuDcg1NGUY-up8Su9h4uFiaxmRR8oRVMqarqqGifGfx77k9O1efNbaruAhhqh3svRrdklLFUpXUIBCbYu59oFog3n3kVJlvbW0dQLJVa47NDW_afz68pd9f7qLVGUSK57YFukkIkvICsWWJJABF0JQQzcJiF4qGVsoxKHDpI5EIT7G0ybfdyaRuOpuKzvf_JsmP-eFTBdT8XQ1TTv9r4-0djioBIle6iOc4vkmHBiFRQo92i6AwDqcY769fHU6MyNtLGed8dR8jvYYvOw5MZe5F2FrmJdB6i-vms4gklq_ZSNN3ese0zN1wzEq3JbMvnUnyqZ1nx6QmRywvCzC8ov4q3UaYpQ9WTPfGOu_RaoC6trnThIGoNqWovTZqn91LDau2-t3hUExuzTBpTwcTi0uPQlpVzsRLcwVXEQ2xacipHvRYzr_bLRZif2pQmJT22XwzwlvSTwXXx5klJLpUyYaAvVR6VJb_msNZ9CgHFBpUUDC07MUH1mah3P2p4-bh2tXTzH2vIeQg4dPMEE1VEiD0Aw3ntenlZiYVuhL82yKLoVj7aHjqoIG4ZCKuEWPxSi0S4bZKmxqR1k3hWjGXJTG36fMkKhWSa7ZpbUZW62LOTEGi5anh4MBccdqPGz6PChZxNJj3AlWHtuOeLi7JWsbLB-9V1HuU2XSifXkRz3e_w3QtR1oJ3xTPHk6wix98fv6Wi2anyfo2xXzhP7dl0SlNs_t7xRrbPschcFIyopUNaMN2haANxjxAvQCBADtKxI7fUA" TargetMode="External"/><Relationship Id="rId9" Type="http://schemas.openxmlformats.org/officeDocument/2006/relationships/hyperlink" Target="javascript:%20consultaProceso('24-13-14167756')" TargetMode="External"/><Relationship Id="rId14" Type="http://schemas.openxmlformats.org/officeDocument/2006/relationships/hyperlink" Target="https://www.contratos.gov.co/consultas/detalleProceso.do?numConstancia=24-13-14167714&amp;g-recaptcha-response=03AFcWeA7MjOxri8iri1j2iOl_M4LJ8m-fa_2KNF1olE26CYU4wHIkX7sm55yZEBikxyACl0BtgomyzsMUxn4D-byC1vRgXSMKP9wY1UpXJshWjExIZ_EC2Xtor7vl7ULKRx473aI0izyjoansi1Lh4ZMbZLWRxH4XrxD5i7QnhRVwc6aT5mvC8q4JZhPmdjCY7s2m9VK6EmDSzevdb-u4NjEDJoSXCDTDDZRAUYODK_IYi8C8fnygWLbshKfyk1aK9OecAukcfc8U_IoyXGSuCukQx2a59NCY2_yS87RVc-Qi1AV7tN7olFs-GRLzd27OoJbDSgpH3oNmyVI1Ae8S9iC_0Z5e9XA8dsCE0nwmggN3PGOcZKtxcDGdZlSQ_-sUyRtlLXw4u4rpBtirjp-x9QbmUGk_jpfz_u7vZ7KB3B7ELU4OLP0EUKaFS1cQg5Ak1oWeiXMT5gIkJiyZrrC-oL4N1ZrHzO1WqWYj5PvTJuV16CJe6qwQuzni-co8RzCPa6-A-lsdZeCZLWQ7UY822cHGyAWNbrdPesAbJYgBeVFDMQstoIAEEjK3es-wcmhlIZntqFCVAX68Q8qkKQN_RV8SF23wy4ZCjs1sEvu2ythNmj36YjLUkpkf-KeRPOQAI5ycVLWMWURAeSYlOAkEpA4okK73x-wWNcAGA1__P1khgLdj96nKVU4aQnFw5n95Yi0_oq4L8OpO7KC7TRyliL-24OXdcSSY76eWbQUV5pr4_Wn4t4_5VFVq5Lu16yooHiOtPcZai1B9MCs0aFPpzqVq-_c99qIR1j_LcJgUOVSMkvjIaIR0zx--J2UlrPejjuPMbplOeMIlTevylxI-WsGSl7ZuoF7UzDcr1Qdm1CDcDxHoVn14gTI9VsHj2LgwBDzvOIUoYvn2Z-TTlHKkYimyw7FE00qA9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86"/>
  <sheetViews>
    <sheetView showGridLines="0" tabSelected="1" zoomScale="80" zoomScaleNormal="80" zoomScaleSheetLayoutView="85" workbookViewId="0">
      <selection activeCell="D46" sqref="D46"/>
    </sheetView>
  </sheetViews>
  <sheetFormatPr baseColWidth="10" defaultRowHeight="14.4" x14ac:dyDescent="0.3"/>
  <cols>
    <col min="1" max="1" width="152.5546875" customWidth="1"/>
    <col min="2" max="2" width="20.109375" style="88" bestFit="1" customWidth="1"/>
    <col min="3" max="3" width="30" style="79" bestFit="1" customWidth="1"/>
    <col min="4" max="4" width="21" style="88" customWidth="1"/>
    <col min="5" max="5" width="23.5546875" style="79" customWidth="1"/>
    <col min="6" max="6" width="23.33203125" style="88" customWidth="1"/>
    <col min="7" max="7" width="27.44140625" style="79" customWidth="1"/>
    <col min="8" max="8" width="24.109375" style="88" customWidth="1"/>
    <col min="9" max="9" width="27" style="79" customWidth="1"/>
    <col min="10" max="10" width="22.6640625" style="88" customWidth="1"/>
    <col min="11" max="11" width="27.6640625" style="79" customWidth="1"/>
    <col min="12" max="12" width="22.109375" style="88" customWidth="1"/>
    <col min="13" max="13" width="30.88671875" style="79" customWidth="1"/>
    <col min="14" max="14" width="11.6640625" style="88" bestFit="1" customWidth="1"/>
    <col min="15" max="15" width="25.109375" style="79" customWidth="1"/>
    <col min="16" max="16" width="11.6640625" style="88" bestFit="1" customWidth="1"/>
    <col min="17" max="17" width="33.33203125" style="79" customWidth="1"/>
    <col min="18" max="18" width="14.6640625" style="88" customWidth="1"/>
    <col min="19" max="19" width="29.33203125" style="79" customWidth="1"/>
    <col min="20" max="20" width="11.6640625" style="88" bestFit="1" customWidth="1"/>
    <col min="21" max="21" width="26.109375" style="79" customWidth="1"/>
    <col min="22" max="22" width="11.6640625" style="88" bestFit="1" customWidth="1"/>
    <col min="23" max="23" width="26.44140625" style="79" customWidth="1"/>
    <col min="24" max="24" width="11.6640625" style="88" bestFit="1" customWidth="1"/>
    <col min="25" max="25" width="28.5546875" style="79" customWidth="1"/>
    <col min="26" max="26" width="11.6640625" style="88" bestFit="1" customWidth="1"/>
    <col min="27" max="27" width="31.44140625" style="79" customWidth="1"/>
    <col min="28" max="28" width="17.6640625" style="88" customWidth="1"/>
    <col min="29" max="29" width="26.6640625" style="79" customWidth="1"/>
    <col min="30" max="30" width="11.6640625" style="88" bestFit="1" customWidth="1"/>
    <col min="31" max="31" width="27.6640625" style="79" customWidth="1"/>
    <col min="32" max="32" width="11.5546875" style="88" customWidth="1"/>
    <col min="33" max="33" width="24.6640625" style="79" customWidth="1"/>
    <col min="34" max="34" width="11.6640625" style="88" bestFit="1" customWidth="1"/>
    <col min="35" max="35" width="23.33203125" style="79" bestFit="1" customWidth="1"/>
    <col min="36" max="36" width="11.6640625" style="88" bestFit="1" customWidth="1"/>
    <col min="37" max="37" width="23.33203125" style="79" bestFit="1" customWidth="1"/>
  </cols>
  <sheetData>
    <row r="1" spans="1:64" ht="45.75" customHeight="1" x14ac:dyDescent="0.3">
      <c r="A1" s="115" t="s">
        <v>35</v>
      </c>
      <c r="B1" s="115"/>
      <c r="C1" s="115"/>
    </row>
    <row r="2" spans="1:64" ht="33.6" x14ac:dyDescent="0.3">
      <c r="A2" s="115" t="s">
        <v>82</v>
      </c>
      <c r="B2" s="115"/>
      <c r="C2" s="115"/>
    </row>
    <row r="3" spans="1:64" ht="30.75" customHeight="1" x14ac:dyDescent="0.3"/>
    <row r="4" spans="1:64" ht="25.8" x14ac:dyDescent="0.5">
      <c r="A4" s="7" t="s">
        <v>26</v>
      </c>
    </row>
    <row r="5" spans="1:64" s="5" customFormat="1" ht="31.5" customHeight="1" x14ac:dyDescent="0.3">
      <c r="A5" s="8" t="s">
        <v>25</v>
      </c>
      <c r="B5" s="114" t="s">
        <v>48</v>
      </c>
      <c r="C5" s="114"/>
      <c r="D5" s="113" t="s">
        <v>155</v>
      </c>
      <c r="E5" s="114"/>
      <c r="F5" s="113" t="s">
        <v>83</v>
      </c>
      <c r="G5" s="114"/>
      <c r="H5" s="113" t="s">
        <v>77</v>
      </c>
      <c r="I5" s="114"/>
      <c r="J5" s="113" t="s">
        <v>76</v>
      </c>
      <c r="K5" s="114"/>
      <c r="L5" s="113" t="s">
        <v>74</v>
      </c>
      <c r="M5" s="114"/>
      <c r="N5" s="113" t="s">
        <v>73</v>
      </c>
      <c r="O5" s="114"/>
      <c r="P5" s="113" t="s">
        <v>67</v>
      </c>
      <c r="Q5" s="114"/>
      <c r="R5" s="113" t="s">
        <v>66</v>
      </c>
      <c r="S5" s="114"/>
      <c r="T5" s="113" t="s">
        <v>64</v>
      </c>
      <c r="U5" s="114"/>
      <c r="V5" s="113" t="s">
        <v>63</v>
      </c>
      <c r="W5" s="114"/>
      <c r="X5" s="113" t="s">
        <v>61</v>
      </c>
      <c r="Y5" s="114"/>
      <c r="Z5" s="113" t="s">
        <v>60</v>
      </c>
      <c r="AA5" s="114"/>
      <c r="AB5" s="113" t="s">
        <v>59</v>
      </c>
      <c r="AC5" s="114"/>
      <c r="AD5" s="113" t="s">
        <v>57</v>
      </c>
      <c r="AE5" s="114"/>
      <c r="AF5" s="113" t="s">
        <v>55</v>
      </c>
      <c r="AG5" s="114"/>
      <c r="AH5" s="113" t="s">
        <v>54</v>
      </c>
      <c r="AI5" s="114"/>
      <c r="AJ5" s="113" t="s">
        <v>51</v>
      </c>
      <c r="AK5" s="114"/>
      <c r="AL5" s="113" t="s">
        <v>47</v>
      </c>
      <c r="AM5" s="114"/>
      <c r="AN5" s="111"/>
      <c r="AO5" s="112"/>
      <c r="AP5" s="111"/>
      <c r="AQ5" s="112"/>
      <c r="AR5" s="111"/>
      <c r="AS5" s="112"/>
      <c r="AT5" s="111"/>
      <c r="AU5" s="112"/>
      <c r="AV5" s="111"/>
      <c r="AW5" s="112"/>
      <c r="AX5" s="111"/>
      <c r="AY5" s="112"/>
      <c r="AZ5" s="111"/>
      <c r="BA5" s="112"/>
      <c r="BB5" s="111"/>
      <c r="BC5" s="112"/>
      <c r="BD5" s="111"/>
      <c r="BE5" s="112"/>
      <c r="BF5" s="111"/>
      <c r="BG5" s="112"/>
      <c r="BH5" s="111"/>
      <c r="BI5" s="112"/>
      <c r="BJ5" s="111"/>
      <c r="BK5" s="111"/>
    </row>
    <row r="6" spans="1:64" s="5" customFormat="1" ht="32.25" customHeight="1" x14ac:dyDescent="0.3">
      <c r="B6" s="89" t="s">
        <v>20</v>
      </c>
      <c r="C6" s="81" t="s">
        <v>21</v>
      </c>
      <c r="D6" s="89" t="s">
        <v>20</v>
      </c>
      <c r="E6" s="81" t="s">
        <v>21</v>
      </c>
      <c r="F6" s="89" t="s">
        <v>20</v>
      </c>
      <c r="G6" s="81" t="s">
        <v>21</v>
      </c>
      <c r="H6" s="89" t="s">
        <v>20</v>
      </c>
      <c r="I6" s="81" t="s">
        <v>21</v>
      </c>
      <c r="J6" s="89" t="s">
        <v>20</v>
      </c>
      <c r="K6" s="81" t="s">
        <v>21</v>
      </c>
      <c r="L6" s="89" t="s">
        <v>20</v>
      </c>
      <c r="M6" s="81" t="s">
        <v>21</v>
      </c>
      <c r="N6" s="89" t="s">
        <v>20</v>
      </c>
      <c r="O6" s="81" t="s">
        <v>21</v>
      </c>
      <c r="P6" s="89" t="s">
        <v>20</v>
      </c>
      <c r="Q6" s="81" t="s">
        <v>21</v>
      </c>
      <c r="R6" s="89" t="s">
        <v>20</v>
      </c>
      <c r="S6" s="81" t="s">
        <v>21</v>
      </c>
      <c r="T6" s="89" t="s">
        <v>20</v>
      </c>
      <c r="U6" s="81" t="s">
        <v>21</v>
      </c>
      <c r="V6" s="89" t="s">
        <v>20</v>
      </c>
      <c r="W6" s="81" t="s">
        <v>21</v>
      </c>
      <c r="X6" s="89" t="s">
        <v>20</v>
      </c>
      <c r="Y6" s="81" t="s">
        <v>21</v>
      </c>
      <c r="Z6" s="89" t="s">
        <v>20</v>
      </c>
      <c r="AA6" s="81" t="s">
        <v>21</v>
      </c>
      <c r="AB6" s="89" t="s">
        <v>20</v>
      </c>
      <c r="AC6" s="81" t="s">
        <v>21</v>
      </c>
      <c r="AD6" s="89" t="s">
        <v>20</v>
      </c>
      <c r="AE6" s="81" t="s">
        <v>21</v>
      </c>
      <c r="AF6" s="89" t="s">
        <v>20</v>
      </c>
      <c r="AG6" s="81" t="s">
        <v>21</v>
      </c>
      <c r="AH6" s="89" t="s">
        <v>20</v>
      </c>
      <c r="AI6" s="81" t="s">
        <v>21</v>
      </c>
      <c r="AJ6" s="89" t="s">
        <v>20</v>
      </c>
      <c r="AK6" s="81" t="s">
        <v>21</v>
      </c>
      <c r="AL6" s="89" t="s">
        <v>20</v>
      </c>
      <c r="AM6" s="81" t="s">
        <v>21</v>
      </c>
      <c r="AN6" s="4"/>
      <c r="AO6" s="20"/>
      <c r="AP6" s="4"/>
      <c r="AQ6" s="20"/>
      <c r="AR6" s="4"/>
      <c r="AS6" s="20"/>
      <c r="AT6" s="4"/>
      <c r="AU6" s="20"/>
      <c r="AV6" s="4"/>
      <c r="AW6" s="20"/>
      <c r="AX6" s="4"/>
      <c r="AY6" s="20"/>
      <c r="AZ6" s="4"/>
      <c r="BA6" s="20"/>
      <c r="BB6" s="4"/>
      <c r="BC6" s="20"/>
      <c r="BD6" s="4"/>
      <c r="BE6" s="20"/>
      <c r="BF6" s="4"/>
      <c r="BG6" s="20"/>
      <c r="BH6" s="4"/>
      <c r="BI6" s="20"/>
      <c r="BJ6" s="4"/>
      <c r="BK6" s="20"/>
    </row>
    <row r="7" spans="1:64" ht="21" x14ac:dyDescent="0.3">
      <c r="A7" s="6" t="s">
        <v>17</v>
      </c>
      <c r="B7" s="90">
        <f>AL7+AJ7+AH7+AF7+AD7+AB7+Z7+X7+V7+T7+R7+P7+N7+L7+J7+H7+F7+D7</f>
        <v>5</v>
      </c>
      <c r="C7" s="82">
        <f>AM7+AK7+AI7+AG7+AE7+AC7+AA7+Y7+W7+U7+S7+Q7+O7+M7+K7+I7+G7+E7</f>
        <v>2083787670</v>
      </c>
      <c r="D7" s="17">
        <v>2</v>
      </c>
      <c r="E7" s="82">
        <v>1088714170</v>
      </c>
      <c r="F7" s="17">
        <v>1</v>
      </c>
      <c r="G7" s="82">
        <v>159490100</v>
      </c>
      <c r="H7" s="17">
        <v>0</v>
      </c>
      <c r="I7" s="82">
        <v>0</v>
      </c>
      <c r="J7" s="17">
        <v>0</v>
      </c>
      <c r="K7" s="82">
        <v>0</v>
      </c>
      <c r="L7" s="17">
        <v>0</v>
      </c>
      <c r="M7" s="82">
        <v>0</v>
      </c>
      <c r="N7" s="17">
        <v>0</v>
      </c>
      <c r="O7" s="82">
        <v>0</v>
      </c>
      <c r="P7" s="17">
        <v>1</v>
      </c>
      <c r="Q7" s="82">
        <v>685633400</v>
      </c>
      <c r="R7" s="17">
        <v>0</v>
      </c>
      <c r="S7" s="82">
        <v>0</v>
      </c>
      <c r="T7" s="17">
        <v>0</v>
      </c>
      <c r="U7" s="82">
        <v>0</v>
      </c>
      <c r="V7" s="17">
        <v>0</v>
      </c>
      <c r="W7" s="82">
        <v>0</v>
      </c>
      <c r="X7" s="17">
        <v>0</v>
      </c>
      <c r="Y7" s="82">
        <v>0</v>
      </c>
      <c r="Z7" s="17">
        <v>1</v>
      </c>
      <c r="AA7" s="82">
        <v>149950000</v>
      </c>
      <c r="AB7" s="17">
        <v>0</v>
      </c>
      <c r="AC7" s="82">
        <v>0</v>
      </c>
      <c r="AD7" s="17">
        <v>0</v>
      </c>
      <c r="AE7" s="82">
        <v>0</v>
      </c>
      <c r="AF7" s="17">
        <v>0</v>
      </c>
      <c r="AG7" s="82">
        <v>0</v>
      </c>
      <c r="AH7" s="17">
        <v>0</v>
      </c>
      <c r="AI7" s="82">
        <v>0</v>
      </c>
      <c r="AJ7" s="17">
        <v>0</v>
      </c>
      <c r="AK7" s="82">
        <v>0</v>
      </c>
      <c r="AL7" s="17">
        <v>0</v>
      </c>
      <c r="AM7" s="82">
        <v>0</v>
      </c>
      <c r="AN7" s="21"/>
      <c r="AO7" s="22"/>
      <c r="AP7" s="21"/>
      <c r="AQ7" s="22"/>
      <c r="AR7" s="21"/>
      <c r="AS7" s="22"/>
      <c r="AT7" s="21"/>
      <c r="AU7" s="22"/>
      <c r="AV7" s="23"/>
      <c r="AW7" s="22"/>
      <c r="AX7" s="21"/>
      <c r="AY7" s="24"/>
      <c r="AZ7" s="25"/>
      <c r="BA7" s="22"/>
      <c r="BB7" s="25"/>
      <c r="BC7" s="24"/>
      <c r="BD7" s="26"/>
      <c r="BE7" s="22"/>
      <c r="BF7" s="27"/>
      <c r="BG7" s="28"/>
      <c r="BH7" s="27"/>
      <c r="BI7" s="28"/>
      <c r="BJ7" s="27"/>
      <c r="BK7" s="28"/>
    </row>
    <row r="8" spans="1:64" ht="21" x14ac:dyDescent="0.3">
      <c r="A8" s="6" t="s">
        <v>23</v>
      </c>
      <c r="B8" s="90">
        <f t="shared" ref="B8:B11" si="0">AL8+AJ8+AH8+AF8+AD8+AB8+Z8+X8+V8+T8+R8+P8+N8+L8+J8+H8+F8+D8</f>
        <v>3</v>
      </c>
      <c r="C8" s="82">
        <f t="shared" ref="C8:C11" si="1">AM8+AK8+AI8+AG8+AE8+AC8+AA8+Y8+W8+U8+S8+Q8+O8+M8+K8+I8+G8+E8</f>
        <v>637750000</v>
      </c>
      <c r="D8" s="17">
        <v>0</v>
      </c>
      <c r="E8" s="82">
        <v>0</v>
      </c>
      <c r="F8" s="17">
        <v>0</v>
      </c>
      <c r="G8" s="82">
        <v>0</v>
      </c>
      <c r="H8" s="17">
        <v>0</v>
      </c>
      <c r="I8" s="82">
        <v>0</v>
      </c>
      <c r="J8" s="17">
        <v>0</v>
      </c>
      <c r="K8" s="82">
        <v>0</v>
      </c>
      <c r="L8" s="17">
        <v>0</v>
      </c>
      <c r="M8" s="82">
        <v>0</v>
      </c>
      <c r="N8" s="17">
        <v>1</v>
      </c>
      <c r="O8" s="82">
        <v>250000000</v>
      </c>
      <c r="P8" s="17">
        <v>1</v>
      </c>
      <c r="Q8" s="82">
        <v>120000000</v>
      </c>
      <c r="R8" s="17">
        <v>1</v>
      </c>
      <c r="S8" s="82">
        <v>267750000</v>
      </c>
      <c r="T8" s="17">
        <v>0</v>
      </c>
      <c r="U8" s="82">
        <v>0</v>
      </c>
      <c r="V8" s="17">
        <v>0</v>
      </c>
      <c r="W8" s="82">
        <v>0</v>
      </c>
      <c r="X8" s="17">
        <v>0</v>
      </c>
      <c r="Y8" s="79">
        <v>0</v>
      </c>
      <c r="Z8" s="17">
        <v>0</v>
      </c>
      <c r="AA8" s="82">
        <v>0</v>
      </c>
      <c r="AB8" s="17">
        <v>0</v>
      </c>
      <c r="AC8" s="82">
        <v>0</v>
      </c>
      <c r="AD8" s="17">
        <v>0</v>
      </c>
      <c r="AE8" s="82">
        <v>0</v>
      </c>
      <c r="AF8" s="17">
        <v>0</v>
      </c>
      <c r="AG8" s="82">
        <v>0</v>
      </c>
      <c r="AH8" s="17">
        <v>0</v>
      </c>
      <c r="AI8" s="82">
        <v>0</v>
      </c>
      <c r="AJ8" s="17">
        <v>0</v>
      </c>
      <c r="AK8" s="82">
        <v>0</v>
      </c>
      <c r="AL8" s="17">
        <v>0</v>
      </c>
      <c r="AM8" s="82">
        <v>0</v>
      </c>
      <c r="AN8" s="21"/>
      <c r="AO8" s="22"/>
      <c r="AP8" s="21"/>
      <c r="AQ8" s="22"/>
      <c r="AR8" s="21"/>
      <c r="AS8" s="22"/>
      <c r="AT8" s="21"/>
      <c r="AU8" s="22"/>
      <c r="AV8" s="23"/>
      <c r="AW8" s="22"/>
      <c r="AX8" s="21"/>
      <c r="AY8" s="24"/>
      <c r="AZ8" s="25"/>
      <c r="BA8" s="22"/>
      <c r="BB8" s="25"/>
      <c r="BC8" s="24"/>
      <c r="BD8" s="26"/>
      <c r="BE8" s="22"/>
      <c r="BF8" s="27"/>
      <c r="BG8" s="28"/>
      <c r="BH8" s="27"/>
      <c r="BI8" s="28"/>
      <c r="BJ8" s="27"/>
      <c r="BK8" s="28"/>
    </row>
    <row r="9" spans="1:64" ht="21" x14ac:dyDescent="0.3">
      <c r="A9" s="6" t="s">
        <v>22</v>
      </c>
      <c r="B9" s="90">
        <f t="shared" si="0"/>
        <v>1</v>
      </c>
      <c r="C9" s="82">
        <f>AM9+AK9+AI9+AG9+AE9+AC9+AA9+Y9+W9+U9+S9+Q9+O9+M9+K9+I9+G9+E9</f>
        <v>100229268</v>
      </c>
      <c r="D9" s="17">
        <v>0</v>
      </c>
      <c r="E9" s="82">
        <v>0</v>
      </c>
      <c r="F9" s="17">
        <v>0</v>
      </c>
      <c r="G9" s="82">
        <v>0</v>
      </c>
      <c r="H9" s="17">
        <v>0</v>
      </c>
      <c r="I9" s="82">
        <v>0</v>
      </c>
      <c r="J9" s="17">
        <v>0</v>
      </c>
      <c r="K9" s="82">
        <v>0</v>
      </c>
      <c r="L9" s="17">
        <v>0</v>
      </c>
      <c r="M9" s="82">
        <v>0</v>
      </c>
      <c r="N9" s="17">
        <v>0</v>
      </c>
      <c r="O9" s="82">
        <v>0</v>
      </c>
      <c r="P9" s="17">
        <v>0</v>
      </c>
      <c r="Q9" s="82">
        <v>0</v>
      </c>
      <c r="R9" s="17">
        <v>0</v>
      </c>
      <c r="S9" s="82">
        <v>0</v>
      </c>
      <c r="T9" s="17">
        <v>0</v>
      </c>
      <c r="U9" s="82">
        <v>0</v>
      </c>
      <c r="V9" s="17">
        <v>0</v>
      </c>
      <c r="W9" s="82">
        <v>0</v>
      </c>
      <c r="X9" s="17">
        <v>1</v>
      </c>
      <c r="Y9" s="82">
        <v>100229268</v>
      </c>
      <c r="Z9" s="17">
        <v>0</v>
      </c>
      <c r="AA9" s="82">
        <v>0</v>
      </c>
      <c r="AB9" s="17">
        <v>0</v>
      </c>
      <c r="AC9" s="82">
        <v>0</v>
      </c>
      <c r="AD9" s="17">
        <v>0</v>
      </c>
      <c r="AE9" s="82">
        <v>0</v>
      </c>
      <c r="AF9" s="17">
        <v>0</v>
      </c>
      <c r="AG9" s="82">
        <v>0</v>
      </c>
      <c r="AH9" s="17">
        <v>0</v>
      </c>
      <c r="AI9" s="82">
        <v>0</v>
      </c>
      <c r="AJ9" s="17">
        <v>0</v>
      </c>
      <c r="AK9" s="82">
        <v>0</v>
      </c>
      <c r="AL9" s="17">
        <v>0</v>
      </c>
      <c r="AM9" s="82">
        <v>0</v>
      </c>
      <c r="AN9" s="21"/>
      <c r="AO9" s="22"/>
      <c r="AP9" s="21"/>
      <c r="AQ9" s="22"/>
      <c r="AR9" s="21"/>
      <c r="AS9" s="22"/>
      <c r="AT9" s="21"/>
      <c r="AU9" s="22"/>
      <c r="AV9" s="23"/>
      <c r="AW9" s="22"/>
      <c r="AX9" s="21"/>
      <c r="AY9" s="24"/>
      <c r="AZ9" s="25"/>
      <c r="BA9" s="22"/>
      <c r="BB9" s="25"/>
      <c r="BC9" s="24"/>
      <c r="BD9" s="26"/>
      <c r="BE9" s="22"/>
      <c r="BF9" s="27"/>
      <c r="BG9" s="28"/>
      <c r="BH9" s="27"/>
      <c r="BI9" s="28"/>
      <c r="BJ9" s="27"/>
      <c r="BK9" s="28"/>
    </row>
    <row r="10" spans="1:64" ht="21" x14ac:dyDescent="0.3">
      <c r="A10" s="6" t="s">
        <v>18</v>
      </c>
      <c r="B10" s="90">
        <f t="shared" si="0"/>
        <v>19</v>
      </c>
      <c r="C10" s="82">
        <f t="shared" si="1"/>
        <v>20595470328</v>
      </c>
      <c r="D10" s="17">
        <v>0</v>
      </c>
      <c r="E10" s="82">
        <v>0</v>
      </c>
      <c r="F10" s="17">
        <v>0</v>
      </c>
      <c r="G10" s="82">
        <v>0</v>
      </c>
      <c r="H10" s="17">
        <v>0</v>
      </c>
      <c r="I10" s="82">
        <v>0</v>
      </c>
      <c r="J10" s="17">
        <v>5</v>
      </c>
      <c r="K10" s="82">
        <v>2782385127</v>
      </c>
      <c r="L10" s="17">
        <v>1</v>
      </c>
      <c r="M10" s="82">
        <v>936085435</v>
      </c>
      <c r="N10" s="17">
        <v>2</v>
      </c>
      <c r="O10" s="82">
        <v>522531474</v>
      </c>
      <c r="P10" s="17">
        <v>0</v>
      </c>
      <c r="Q10" s="82">
        <v>0</v>
      </c>
      <c r="R10" s="17">
        <v>2</v>
      </c>
      <c r="S10" s="82">
        <v>501068365</v>
      </c>
      <c r="T10" s="17">
        <v>1</v>
      </c>
      <c r="U10" s="82">
        <v>100223838</v>
      </c>
      <c r="V10" s="17">
        <v>0</v>
      </c>
      <c r="W10" s="82">
        <v>0</v>
      </c>
      <c r="X10" s="17">
        <v>2</v>
      </c>
      <c r="Y10" s="82">
        <v>395750316</v>
      </c>
      <c r="Z10" s="17">
        <v>1</v>
      </c>
      <c r="AA10" s="82">
        <v>160000000</v>
      </c>
      <c r="AB10" s="17">
        <v>1</v>
      </c>
      <c r="AC10" s="82">
        <v>195523040</v>
      </c>
      <c r="AD10" s="17">
        <v>2</v>
      </c>
      <c r="AE10" s="82">
        <v>14282982479</v>
      </c>
      <c r="AF10" s="17">
        <v>1</v>
      </c>
      <c r="AG10" s="82">
        <v>599927751</v>
      </c>
      <c r="AH10" s="17">
        <v>1</v>
      </c>
      <c r="AI10" s="82">
        <v>118992503</v>
      </c>
      <c r="AJ10" s="17">
        <v>0</v>
      </c>
      <c r="AK10" s="82">
        <v>0</v>
      </c>
      <c r="AL10" s="17">
        <v>0</v>
      </c>
      <c r="AM10" s="82">
        <v>0</v>
      </c>
      <c r="AN10" s="21"/>
      <c r="AO10" s="22"/>
      <c r="AP10" s="21"/>
      <c r="AQ10" s="22"/>
      <c r="AR10" s="21"/>
      <c r="AS10" s="22"/>
      <c r="AT10" s="21"/>
      <c r="AU10" s="22"/>
      <c r="AV10" s="23"/>
      <c r="AW10" s="22"/>
      <c r="AX10" s="21"/>
      <c r="AY10" s="24"/>
      <c r="AZ10" s="25"/>
      <c r="BA10" s="22"/>
      <c r="BB10" s="25"/>
      <c r="BC10" s="24"/>
      <c r="BD10" s="26"/>
      <c r="BE10" s="22"/>
      <c r="BF10" s="27"/>
      <c r="BG10" s="28"/>
      <c r="BH10" s="27"/>
      <c r="BI10" s="28"/>
      <c r="BJ10" s="27"/>
      <c r="BK10" s="28"/>
    </row>
    <row r="11" spans="1:64" ht="21" x14ac:dyDescent="0.3">
      <c r="A11" s="6" t="s">
        <v>19</v>
      </c>
      <c r="B11" s="90">
        <f t="shared" si="0"/>
        <v>5</v>
      </c>
      <c r="C11" s="82">
        <f t="shared" si="1"/>
        <v>786730403</v>
      </c>
      <c r="D11" s="17">
        <v>0</v>
      </c>
      <c r="E11" s="82">
        <v>0</v>
      </c>
      <c r="F11" s="17">
        <v>0</v>
      </c>
      <c r="G11" s="82">
        <v>0</v>
      </c>
      <c r="H11" s="17">
        <v>0</v>
      </c>
      <c r="I11" s="82">
        <v>0</v>
      </c>
      <c r="J11" s="17">
        <v>0</v>
      </c>
      <c r="K11" s="82">
        <v>0</v>
      </c>
      <c r="L11" s="17">
        <v>1</v>
      </c>
      <c r="M11" s="82">
        <v>239509859</v>
      </c>
      <c r="N11" s="17">
        <v>1</v>
      </c>
      <c r="O11" s="82">
        <v>147986701</v>
      </c>
      <c r="P11" s="17">
        <v>0</v>
      </c>
      <c r="Q11" s="82">
        <v>0</v>
      </c>
      <c r="R11" s="17">
        <v>0</v>
      </c>
      <c r="S11" s="82">
        <v>0</v>
      </c>
      <c r="T11" s="17">
        <v>0</v>
      </c>
      <c r="U11" s="82">
        <v>0</v>
      </c>
      <c r="V11" s="17">
        <v>1</v>
      </c>
      <c r="W11" s="82">
        <v>117319928</v>
      </c>
      <c r="X11" s="17">
        <v>1</v>
      </c>
      <c r="Y11" s="82">
        <v>162913915</v>
      </c>
      <c r="Z11" s="17">
        <v>0</v>
      </c>
      <c r="AA11" s="82">
        <v>0</v>
      </c>
      <c r="AB11" s="17">
        <v>0</v>
      </c>
      <c r="AC11" s="82">
        <v>0</v>
      </c>
      <c r="AD11" s="17">
        <v>0</v>
      </c>
      <c r="AE11" s="82">
        <v>0</v>
      </c>
      <c r="AF11" s="17">
        <v>1</v>
      </c>
      <c r="AG11" s="82">
        <v>119000000</v>
      </c>
      <c r="AH11" s="17">
        <v>0</v>
      </c>
      <c r="AI11" s="82">
        <v>0</v>
      </c>
      <c r="AJ11" s="17">
        <v>0</v>
      </c>
      <c r="AK11" s="82">
        <v>0</v>
      </c>
      <c r="AL11" s="17">
        <v>0</v>
      </c>
      <c r="AM11" s="82">
        <v>0</v>
      </c>
      <c r="AN11" s="21"/>
      <c r="AO11" s="22"/>
      <c r="AP11" s="21"/>
      <c r="AQ11" s="22"/>
      <c r="AR11" s="21"/>
      <c r="AS11" s="22"/>
      <c r="AT11" s="21"/>
      <c r="AU11" s="22"/>
      <c r="AV11" s="23"/>
      <c r="AW11" s="22"/>
      <c r="AX11" s="21"/>
      <c r="AY11" s="24"/>
      <c r="AZ11" s="25"/>
      <c r="BA11" s="22"/>
      <c r="BB11" s="25"/>
      <c r="BC11" s="24"/>
      <c r="BD11" s="26"/>
      <c r="BE11" s="22"/>
      <c r="BF11" s="27"/>
      <c r="BG11" s="28"/>
      <c r="BH11" s="27"/>
      <c r="BI11" s="28"/>
      <c r="BJ11" s="27"/>
      <c r="BK11" s="28"/>
    </row>
    <row r="12" spans="1:64" ht="21" x14ac:dyDescent="0.3">
      <c r="A12" s="9" t="s">
        <v>31</v>
      </c>
      <c r="B12" s="91">
        <f>SUM(B7:B11)</f>
        <v>33</v>
      </c>
      <c r="C12" s="83">
        <f>SUM(C7:C11)</f>
        <v>24203967669</v>
      </c>
      <c r="D12" s="18">
        <f>SUM(D7:D11)</f>
        <v>2</v>
      </c>
      <c r="E12" s="83">
        <f>SUM(E7:E11)</f>
        <v>1088714170</v>
      </c>
      <c r="F12" s="18">
        <f>SUM(F7:F11)</f>
        <v>1</v>
      </c>
      <c r="G12" s="83">
        <f>SUM(G7:G11)</f>
        <v>159490100</v>
      </c>
      <c r="H12" s="18">
        <v>0</v>
      </c>
      <c r="I12" s="83">
        <v>0</v>
      </c>
      <c r="J12" s="18">
        <f>SUM(J7:J11)</f>
        <v>5</v>
      </c>
      <c r="K12" s="83">
        <f>SUM(K7:K11)</f>
        <v>2782385127</v>
      </c>
      <c r="L12" s="18">
        <f>SUM(L7:L11)</f>
        <v>2</v>
      </c>
      <c r="M12" s="83">
        <f>SUM(M7:M11)</f>
        <v>1175595294</v>
      </c>
      <c r="N12" s="18">
        <f t="shared" ref="N12:S12" si="2">SUM(N7:N11)</f>
        <v>4</v>
      </c>
      <c r="O12" s="83">
        <f t="shared" si="2"/>
        <v>920518175</v>
      </c>
      <c r="P12" s="18">
        <f t="shared" si="2"/>
        <v>2</v>
      </c>
      <c r="Q12" s="83">
        <f t="shared" si="2"/>
        <v>805633400</v>
      </c>
      <c r="R12" s="18">
        <f t="shared" si="2"/>
        <v>3</v>
      </c>
      <c r="S12" s="83">
        <f t="shared" si="2"/>
        <v>768818365</v>
      </c>
      <c r="T12" s="18">
        <f t="shared" ref="T12:Y12" si="3">SUM(T7:T11)</f>
        <v>1</v>
      </c>
      <c r="U12" s="83">
        <f t="shared" si="3"/>
        <v>100223838</v>
      </c>
      <c r="V12" s="18">
        <f t="shared" si="3"/>
        <v>1</v>
      </c>
      <c r="W12" s="83">
        <f t="shared" si="3"/>
        <v>117319928</v>
      </c>
      <c r="X12" s="18">
        <f t="shared" si="3"/>
        <v>4</v>
      </c>
      <c r="Y12" s="83">
        <f t="shared" si="3"/>
        <v>658893499</v>
      </c>
      <c r="Z12" s="18">
        <f t="shared" ref="Z12:AE12" si="4">SUM(Z7:Z11)</f>
        <v>2</v>
      </c>
      <c r="AA12" s="83">
        <f t="shared" si="4"/>
        <v>309950000</v>
      </c>
      <c r="AB12" s="18">
        <f t="shared" si="4"/>
        <v>1</v>
      </c>
      <c r="AC12" s="83">
        <f t="shared" si="4"/>
        <v>195523040</v>
      </c>
      <c r="AD12" s="18">
        <f t="shared" si="4"/>
        <v>2</v>
      </c>
      <c r="AE12" s="83">
        <f t="shared" si="4"/>
        <v>14282982479</v>
      </c>
      <c r="AF12" s="18">
        <f t="shared" ref="AF12:AK12" si="5">SUM(AF7:AF11)</f>
        <v>2</v>
      </c>
      <c r="AG12" s="83">
        <f t="shared" si="5"/>
        <v>718927751</v>
      </c>
      <c r="AH12" s="18">
        <f t="shared" si="5"/>
        <v>1</v>
      </c>
      <c r="AI12" s="83">
        <f t="shared" si="5"/>
        <v>118992503</v>
      </c>
      <c r="AJ12" s="18">
        <f t="shared" si="5"/>
        <v>0</v>
      </c>
      <c r="AK12" s="83">
        <f t="shared" si="5"/>
        <v>0</v>
      </c>
      <c r="AL12" s="18">
        <v>0</v>
      </c>
      <c r="AM12" s="83">
        <v>0</v>
      </c>
      <c r="AN12" s="29"/>
      <c r="AO12" s="30"/>
      <c r="AP12" s="29"/>
      <c r="AQ12" s="30"/>
      <c r="AR12" s="29"/>
      <c r="AS12" s="30"/>
      <c r="AT12" s="29"/>
      <c r="AU12" s="30"/>
      <c r="AV12" s="31"/>
      <c r="AW12" s="30"/>
      <c r="AX12" s="29"/>
      <c r="AY12" s="32"/>
      <c r="AZ12" s="33"/>
      <c r="BA12" s="30"/>
      <c r="BB12" s="33"/>
      <c r="BC12" s="32"/>
      <c r="BD12" s="34"/>
      <c r="BE12" s="30"/>
      <c r="BF12" s="35"/>
      <c r="BG12" s="36"/>
      <c r="BH12" s="35"/>
      <c r="BI12" s="36"/>
      <c r="BJ12" s="35"/>
      <c r="BK12" s="36"/>
    </row>
    <row r="13" spans="1:64" x14ac:dyDescent="0.3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64" x14ac:dyDescent="0.3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64" ht="25.8" x14ac:dyDescent="0.5">
      <c r="A15" s="7" t="s">
        <v>28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64" s="5" customFormat="1" ht="31.5" customHeight="1" x14ac:dyDescent="0.3">
      <c r="A16" s="8" t="s">
        <v>29</v>
      </c>
      <c r="B16" s="114" t="s">
        <v>46</v>
      </c>
      <c r="C16" s="114"/>
      <c r="D16" s="113" t="s">
        <v>155</v>
      </c>
      <c r="E16" s="114"/>
      <c r="F16" s="113" t="s">
        <v>83</v>
      </c>
      <c r="G16" s="114"/>
      <c r="H16" s="113" t="s">
        <v>77</v>
      </c>
      <c r="I16" s="114"/>
      <c r="J16" s="113" t="s">
        <v>76</v>
      </c>
      <c r="K16" s="114"/>
      <c r="L16" s="113" t="s">
        <v>74</v>
      </c>
      <c r="M16" s="114"/>
      <c r="N16" s="113" t="s">
        <v>73</v>
      </c>
      <c r="O16" s="114"/>
      <c r="P16" s="113" t="s">
        <v>67</v>
      </c>
      <c r="Q16" s="114"/>
      <c r="R16" s="113" t="s">
        <v>66</v>
      </c>
      <c r="S16" s="114"/>
      <c r="T16" s="113" t="s">
        <v>64</v>
      </c>
      <c r="U16" s="114"/>
      <c r="V16" s="113" t="s">
        <v>63</v>
      </c>
      <c r="W16" s="114"/>
      <c r="X16" s="113" t="s">
        <v>61</v>
      </c>
      <c r="Y16" s="114"/>
      <c r="Z16" s="113" t="s">
        <v>60</v>
      </c>
      <c r="AA16" s="114"/>
      <c r="AB16" s="113" t="s">
        <v>59</v>
      </c>
      <c r="AC16" s="114"/>
      <c r="AD16" s="113" t="s">
        <v>57</v>
      </c>
      <c r="AE16" s="114"/>
      <c r="AF16" s="113" t="s">
        <v>55</v>
      </c>
      <c r="AG16" s="114"/>
      <c r="AH16" s="113" t="s">
        <v>54</v>
      </c>
      <c r="AI16" s="114"/>
      <c r="AJ16" s="113" t="s">
        <v>51</v>
      </c>
      <c r="AK16" s="114"/>
      <c r="AL16" s="113" t="s">
        <v>47</v>
      </c>
      <c r="AM16" s="114"/>
      <c r="AN16" s="111"/>
      <c r="AO16" s="112"/>
      <c r="AP16" s="111"/>
      <c r="AQ16" s="112"/>
      <c r="AR16" s="111"/>
      <c r="AS16" s="112"/>
      <c r="AT16" s="111"/>
      <c r="AU16" s="112"/>
      <c r="AV16" s="111"/>
      <c r="AW16" s="112"/>
      <c r="AX16" s="111"/>
      <c r="AY16" s="112"/>
      <c r="AZ16" s="111"/>
      <c r="BA16" s="112"/>
      <c r="BB16" s="111"/>
      <c r="BC16" s="112"/>
      <c r="BD16" s="111"/>
      <c r="BE16" s="112"/>
      <c r="BF16" s="111"/>
      <c r="BG16" s="112"/>
      <c r="BH16" s="111"/>
      <c r="BI16" s="112"/>
      <c r="BJ16" s="111"/>
      <c r="BK16" s="111"/>
      <c r="BL16"/>
    </row>
    <row r="17" spans="1:64" s="5" customFormat="1" ht="32.25" customHeight="1" x14ac:dyDescent="0.3">
      <c r="B17" s="89" t="s">
        <v>20</v>
      </c>
      <c r="C17" s="81" t="s">
        <v>21</v>
      </c>
      <c r="D17" s="89" t="s">
        <v>20</v>
      </c>
      <c r="E17" s="81" t="s">
        <v>21</v>
      </c>
      <c r="F17" s="89" t="s">
        <v>20</v>
      </c>
      <c r="G17" s="81" t="s">
        <v>21</v>
      </c>
      <c r="H17" s="89" t="s">
        <v>20</v>
      </c>
      <c r="I17" s="81" t="s">
        <v>21</v>
      </c>
      <c r="J17" s="89" t="s">
        <v>20</v>
      </c>
      <c r="K17" s="81" t="s">
        <v>21</v>
      </c>
      <c r="L17" s="89" t="s">
        <v>20</v>
      </c>
      <c r="M17" s="81" t="s">
        <v>21</v>
      </c>
      <c r="N17" s="89" t="s">
        <v>20</v>
      </c>
      <c r="O17" s="81" t="s">
        <v>21</v>
      </c>
      <c r="P17" s="89" t="s">
        <v>20</v>
      </c>
      <c r="Q17" s="81" t="s">
        <v>21</v>
      </c>
      <c r="R17" s="89" t="s">
        <v>20</v>
      </c>
      <c r="S17" s="81" t="s">
        <v>21</v>
      </c>
      <c r="T17" s="89" t="s">
        <v>20</v>
      </c>
      <c r="U17" s="81" t="s">
        <v>21</v>
      </c>
      <c r="V17" s="89" t="s">
        <v>20</v>
      </c>
      <c r="W17" s="81" t="s">
        <v>21</v>
      </c>
      <c r="X17" s="89" t="s">
        <v>20</v>
      </c>
      <c r="Y17" s="81" t="s">
        <v>21</v>
      </c>
      <c r="Z17" s="89" t="s">
        <v>20</v>
      </c>
      <c r="AA17" s="81" t="s">
        <v>21</v>
      </c>
      <c r="AB17" s="89" t="s">
        <v>20</v>
      </c>
      <c r="AC17" s="81" t="s">
        <v>21</v>
      </c>
      <c r="AD17" s="89" t="s">
        <v>20</v>
      </c>
      <c r="AE17" s="81" t="s">
        <v>21</v>
      </c>
      <c r="AF17" s="89" t="s">
        <v>20</v>
      </c>
      <c r="AG17" s="81" t="s">
        <v>21</v>
      </c>
      <c r="AH17" s="89" t="s">
        <v>20</v>
      </c>
      <c r="AI17" s="81" t="s">
        <v>21</v>
      </c>
      <c r="AJ17" s="89" t="s">
        <v>20</v>
      </c>
      <c r="AK17" s="81" t="s">
        <v>21</v>
      </c>
      <c r="AL17" s="89" t="s">
        <v>20</v>
      </c>
      <c r="AM17" s="81" t="s">
        <v>21</v>
      </c>
      <c r="AN17" s="4"/>
      <c r="AO17" s="20"/>
      <c r="AP17" s="4"/>
      <c r="AQ17" s="20"/>
      <c r="AR17" s="4"/>
      <c r="AS17" s="20"/>
      <c r="AT17" s="4"/>
      <c r="AU17" s="20"/>
      <c r="AV17" s="4"/>
      <c r="AW17" s="20"/>
      <c r="AX17" s="4"/>
      <c r="AY17" s="20"/>
      <c r="AZ17" s="4"/>
      <c r="BA17" s="20"/>
      <c r="BB17" s="4"/>
      <c r="BC17" s="20"/>
      <c r="BD17" s="4"/>
      <c r="BE17" s="20"/>
      <c r="BF17" s="4"/>
      <c r="BG17" s="20"/>
      <c r="BH17" s="4"/>
      <c r="BI17" s="20"/>
      <c r="BJ17" s="4"/>
      <c r="BK17" s="20"/>
      <c r="BL17"/>
    </row>
    <row r="18" spans="1:64" ht="21" customHeight="1" x14ac:dyDescent="0.3">
      <c r="A18" s="6" t="s">
        <v>17</v>
      </c>
      <c r="B18" s="90">
        <f>AL18+AH18+AF18+AD18+AB18+Z18+X18+V18+T18+R18+P18+N18+L18+J18+H18+F18+D18</f>
        <v>1</v>
      </c>
      <c r="C18" s="82">
        <f>AM18+AI18+AG18+AE18+AC18+AA18+Y18+AK18+W18+U18+S18+Q18+O18+M18+K18+I18+G18+E18</f>
        <v>11898169</v>
      </c>
      <c r="D18" s="17">
        <v>0</v>
      </c>
      <c r="E18" s="82">
        <v>0</v>
      </c>
      <c r="F18" s="17">
        <v>0</v>
      </c>
      <c r="G18" s="82">
        <v>0</v>
      </c>
      <c r="H18" s="17">
        <v>1</v>
      </c>
      <c r="I18" s="82">
        <v>11898169</v>
      </c>
      <c r="J18" s="17">
        <v>0</v>
      </c>
      <c r="K18" s="82">
        <v>0</v>
      </c>
      <c r="L18" s="17">
        <v>0</v>
      </c>
      <c r="M18" s="82">
        <v>0</v>
      </c>
      <c r="N18" s="17">
        <v>0</v>
      </c>
      <c r="O18" s="82">
        <v>0</v>
      </c>
      <c r="P18" s="17">
        <v>0</v>
      </c>
      <c r="Q18" s="82">
        <v>0</v>
      </c>
      <c r="R18" s="17">
        <v>0</v>
      </c>
      <c r="S18" s="82">
        <v>0</v>
      </c>
      <c r="T18" s="17">
        <v>0</v>
      </c>
      <c r="U18" s="82">
        <v>0</v>
      </c>
      <c r="V18" s="17">
        <v>0</v>
      </c>
      <c r="W18" s="82">
        <v>0</v>
      </c>
      <c r="X18" s="17">
        <v>0</v>
      </c>
      <c r="Y18" s="82">
        <v>0</v>
      </c>
      <c r="Z18" s="17">
        <v>0</v>
      </c>
      <c r="AA18" s="82">
        <v>0</v>
      </c>
      <c r="AB18" s="17">
        <v>0</v>
      </c>
      <c r="AC18" s="82">
        <v>0</v>
      </c>
      <c r="AD18" s="17">
        <v>0</v>
      </c>
      <c r="AE18" s="82">
        <v>0</v>
      </c>
      <c r="AF18" s="17">
        <v>0</v>
      </c>
      <c r="AG18" s="82">
        <v>0</v>
      </c>
      <c r="AH18" s="17">
        <v>0</v>
      </c>
      <c r="AI18" s="82">
        <v>0</v>
      </c>
      <c r="AJ18" s="17">
        <v>0</v>
      </c>
      <c r="AK18" s="82">
        <v>0</v>
      </c>
      <c r="AL18" s="17">
        <v>0</v>
      </c>
      <c r="AM18" s="82">
        <v>0</v>
      </c>
      <c r="AN18" s="21"/>
      <c r="AO18" s="22"/>
      <c r="AP18" s="21"/>
      <c r="AQ18" s="22"/>
      <c r="AR18" s="21"/>
      <c r="AS18" s="24"/>
      <c r="AT18" s="21"/>
      <c r="AU18" s="22"/>
      <c r="AV18" s="23"/>
      <c r="AW18" s="22"/>
      <c r="AX18" s="21"/>
      <c r="AY18" s="24"/>
      <c r="AZ18" s="21"/>
      <c r="BA18" s="22"/>
      <c r="BB18" s="25"/>
      <c r="BC18" s="24"/>
      <c r="BD18" s="26"/>
      <c r="BE18" s="24"/>
      <c r="BF18" s="27"/>
      <c r="BG18" s="28"/>
      <c r="BH18" s="27"/>
      <c r="BI18" s="28"/>
      <c r="BJ18" s="27"/>
      <c r="BK18" s="28"/>
    </row>
    <row r="19" spans="1:64" ht="21" x14ac:dyDescent="0.3">
      <c r="A19" s="6" t="s">
        <v>23</v>
      </c>
      <c r="B19" s="90">
        <f t="shared" ref="B19:B22" si="6">AL19+AH19+AF19+AD19+AB19+Z19+X19+V19+T19+R19+P19+N19+L19+J19+H19+F19+D19</f>
        <v>4</v>
      </c>
      <c r="C19" s="82">
        <f t="shared" ref="C19:C22" si="7">AM19+AI19+AG19+AE19+AC19+AA19+Y19+AK19+W19+U19+S19+Q19+O19+M19+K19+I19+G19+E19</f>
        <v>130240000</v>
      </c>
      <c r="D19" s="17">
        <v>0</v>
      </c>
      <c r="E19" s="82">
        <v>0</v>
      </c>
      <c r="F19" s="17">
        <v>0</v>
      </c>
      <c r="G19" s="82">
        <v>0</v>
      </c>
      <c r="H19" s="17">
        <v>0</v>
      </c>
      <c r="I19" s="82">
        <v>0</v>
      </c>
      <c r="J19" s="17">
        <v>0</v>
      </c>
      <c r="K19" s="82">
        <v>0</v>
      </c>
      <c r="L19" s="17">
        <v>0</v>
      </c>
      <c r="M19" s="82">
        <v>0</v>
      </c>
      <c r="N19" s="17">
        <v>0</v>
      </c>
      <c r="O19" s="82">
        <v>0</v>
      </c>
      <c r="P19" s="17">
        <v>0</v>
      </c>
      <c r="Q19" s="82">
        <v>0</v>
      </c>
      <c r="R19" s="17">
        <v>0</v>
      </c>
      <c r="S19" s="82">
        <v>0</v>
      </c>
      <c r="T19" s="17">
        <v>0</v>
      </c>
      <c r="U19" s="82">
        <v>0</v>
      </c>
      <c r="V19" s="17">
        <v>4</v>
      </c>
      <c r="W19" s="82">
        <v>130240000</v>
      </c>
      <c r="X19" s="17">
        <v>0</v>
      </c>
      <c r="Y19" s="82">
        <v>0</v>
      </c>
      <c r="Z19" s="17">
        <v>0</v>
      </c>
      <c r="AA19" s="82">
        <v>0</v>
      </c>
      <c r="AB19" s="17">
        <v>0</v>
      </c>
      <c r="AC19" s="82">
        <v>0</v>
      </c>
      <c r="AD19" s="17">
        <v>0</v>
      </c>
      <c r="AE19" s="82">
        <v>0</v>
      </c>
      <c r="AF19" s="17">
        <v>0</v>
      </c>
      <c r="AG19" s="82">
        <v>0</v>
      </c>
      <c r="AH19" s="17">
        <v>0</v>
      </c>
      <c r="AI19" s="82">
        <v>0</v>
      </c>
      <c r="AJ19" s="17">
        <v>0</v>
      </c>
      <c r="AK19" s="82">
        <v>0</v>
      </c>
      <c r="AL19" s="17">
        <v>0</v>
      </c>
      <c r="AM19" s="82">
        <v>0</v>
      </c>
      <c r="AN19" s="21"/>
      <c r="AO19" s="22"/>
      <c r="AP19" s="21"/>
      <c r="AQ19" s="22"/>
      <c r="AR19" s="21"/>
      <c r="AS19" s="24"/>
      <c r="AT19" s="21"/>
      <c r="AU19" s="22"/>
      <c r="AV19" s="23"/>
      <c r="AW19" s="22"/>
      <c r="AX19" s="21"/>
      <c r="AY19" s="24"/>
      <c r="AZ19" s="21"/>
      <c r="BA19" s="22"/>
      <c r="BB19" s="25"/>
      <c r="BC19" s="24"/>
      <c r="BD19" s="26"/>
      <c r="BE19" s="24"/>
      <c r="BF19" s="27"/>
      <c r="BG19" s="28"/>
      <c r="BH19" s="27"/>
      <c r="BI19" s="28"/>
      <c r="BJ19" s="27"/>
      <c r="BK19" s="28"/>
    </row>
    <row r="20" spans="1:64" ht="21" x14ac:dyDescent="0.3">
      <c r="A20" s="6" t="s">
        <v>22</v>
      </c>
      <c r="B20" s="90">
        <f t="shared" si="6"/>
        <v>0</v>
      </c>
      <c r="C20" s="82">
        <f t="shared" si="7"/>
        <v>0</v>
      </c>
      <c r="D20" s="17">
        <v>0</v>
      </c>
      <c r="E20" s="82">
        <v>0</v>
      </c>
      <c r="F20" s="17">
        <v>0</v>
      </c>
      <c r="G20" s="82">
        <v>0</v>
      </c>
      <c r="H20" s="17">
        <v>0</v>
      </c>
      <c r="I20" s="82">
        <v>0</v>
      </c>
      <c r="J20" s="17">
        <v>0</v>
      </c>
      <c r="K20" s="82">
        <v>0</v>
      </c>
      <c r="L20" s="17">
        <v>0</v>
      </c>
      <c r="M20" s="82">
        <v>0</v>
      </c>
      <c r="N20" s="17">
        <v>0</v>
      </c>
      <c r="O20" s="82">
        <v>0</v>
      </c>
      <c r="P20" s="17">
        <v>0</v>
      </c>
      <c r="Q20" s="82">
        <v>0</v>
      </c>
      <c r="R20" s="17">
        <v>0</v>
      </c>
      <c r="S20" s="82">
        <v>0</v>
      </c>
      <c r="T20" s="17">
        <v>0</v>
      </c>
      <c r="U20" s="82">
        <v>0</v>
      </c>
      <c r="V20" s="17">
        <v>0</v>
      </c>
      <c r="W20" s="82">
        <v>0</v>
      </c>
      <c r="X20" s="17">
        <v>0</v>
      </c>
      <c r="Y20" s="82">
        <v>0</v>
      </c>
      <c r="Z20" s="17">
        <v>0</v>
      </c>
      <c r="AA20" s="82">
        <v>0</v>
      </c>
      <c r="AB20" s="17">
        <v>0</v>
      </c>
      <c r="AC20" s="82">
        <v>0</v>
      </c>
      <c r="AD20" s="17">
        <v>0</v>
      </c>
      <c r="AE20" s="82">
        <v>0</v>
      </c>
      <c r="AF20" s="17">
        <v>0</v>
      </c>
      <c r="AG20" s="82">
        <v>0</v>
      </c>
      <c r="AH20" s="17">
        <v>0</v>
      </c>
      <c r="AI20" s="82">
        <v>0</v>
      </c>
      <c r="AJ20" s="17">
        <v>0</v>
      </c>
      <c r="AK20" s="82">
        <v>0</v>
      </c>
      <c r="AL20" s="17">
        <v>0</v>
      </c>
      <c r="AM20" s="82">
        <v>0</v>
      </c>
      <c r="AN20" s="21"/>
      <c r="AO20" s="22"/>
      <c r="AP20" s="21"/>
      <c r="AQ20" s="22"/>
      <c r="AR20" s="21"/>
      <c r="AS20" s="24"/>
      <c r="AT20" s="21"/>
      <c r="AU20" s="22"/>
      <c r="AV20" s="23"/>
      <c r="AW20" s="22"/>
      <c r="AX20" s="21"/>
      <c r="AY20" s="24"/>
      <c r="AZ20" s="21"/>
      <c r="BA20" s="22"/>
      <c r="BB20" s="25"/>
      <c r="BC20" s="24"/>
      <c r="BD20" s="26"/>
      <c r="BE20" s="24"/>
      <c r="BF20" s="27"/>
      <c r="BG20" s="28"/>
      <c r="BH20" s="27"/>
      <c r="BI20" s="28"/>
      <c r="BJ20" s="27"/>
      <c r="BK20" s="28"/>
    </row>
    <row r="21" spans="1:64" ht="21" x14ac:dyDescent="0.3">
      <c r="A21" s="6" t="s">
        <v>18</v>
      </c>
      <c r="B21" s="90">
        <f t="shared" si="6"/>
        <v>11</v>
      </c>
      <c r="C21" s="82">
        <f t="shared" si="7"/>
        <v>4835162433.29</v>
      </c>
      <c r="D21" s="17">
        <v>3</v>
      </c>
      <c r="E21" s="82">
        <v>97695870</v>
      </c>
      <c r="F21" s="17">
        <v>2</v>
      </c>
      <c r="G21" s="82">
        <v>2362061364.29</v>
      </c>
      <c r="H21" s="17">
        <v>0</v>
      </c>
      <c r="I21" s="82">
        <v>0</v>
      </c>
      <c r="J21" s="17">
        <v>0</v>
      </c>
      <c r="K21" s="82">
        <v>0</v>
      </c>
      <c r="L21" s="17">
        <v>1</v>
      </c>
      <c r="M21" s="82">
        <v>36394253</v>
      </c>
      <c r="N21" s="17">
        <v>1</v>
      </c>
      <c r="O21" s="82">
        <v>36156223</v>
      </c>
      <c r="P21" s="17">
        <v>0</v>
      </c>
      <c r="Q21" s="82">
        <v>0</v>
      </c>
      <c r="R21" s="17">
        <v>0</v>
      </c>
      <c r="S21" s="82">
        <v>0</v>
      </c>
      <c r="T21" s="17">
        <v>2</v>
      </c>
      <c r="U21" s="82">
        <v>528631517</v>
      </c>
      <c r="V21" s="17">
        <v>0</v>
      </c>
      <c r="W21" s="82">
        <v>0</v>
      </c>
      <c r="X21" s="17">
        <v>0</v>
      </c>
      <c r="Y21" s="82">
        <v>0</v>
      </c>
      <c r="Z21" s="17">
        <v>2</v>
      </c>
      <c r="AA21" s="82">
        <v>1774223206</v>
      </c>
      <c r="AB21" s="17">
        <v>0</v>
      </c>
      <c r="AC21" s="82">
        <v>0</v>
      </c>
      <c r="AD21" s="17">
        <v>0</v>
      </c>
      <c r="AE21" s="82">
        <v>0</v>
      </c>
      <c r="AF21" s="17">
        <v>0</v>
      </c>
      <c r="AG21" s="82">
        <v>0</v>
      </c>
      <c r="AH21" s="17">
        <v>0</v>
      </c>
      <c r="AI21" s="82">
        <v>0</v>
      </c>
      <c r="AJ21" s="17">
        <v>0</v>
      </c>
      <c r="AK21" s="82">
        <v>0</v>
      </c>
      <c r="AL21" s="17">
        <v>0</v>
      </c>
      <c r="AM21" s="82">
        <v>0</v>
      </c>
      <c r="AN21" s="21"/>
      <c r="AO21" s="22"/>
      <c r="AP21" s="21"/>
      <c r="AQ21" s="22"/>
      <c r="AR21" s="21"/>
      <c r="AS21" s="24"/>
      <c r="AT21" s="21"/>
      <c r="AU21" s="22"/>
      <c r="AV21" s="23"/>
      <c r="AW21" s="22"/>
      <c r="AX21" s="21"/>
      <c r="AY21" s="24"/>
      <c r="AZ21" s="21"/>
      <c r="BA21" s="22"/>
      <c r="BB21" s="25"/>
      <c r="BC21" s="24"/>
      <c r="BD21" s="26"/>
      <c r="BE21" s="37"/>
      <c r="BF21" s="27"/>
      <c r="BG21" s="28"/>
      <c r="BH21" s="27"/>
      <c r="BI21" s="28"/>
      <c r="BJ21" s="27"/>
      <c r="BK21" s="28"/>
    </row>
    <row r="22" spans="1:64" ht="21" x14ac:dyDescent="0.3">
      <c r="A22" s="6" t="s">
        <v>19</v>
      </c>
      <c r="B22" s="90">
        <f t="shared" si="6"/>
        <v>6</v>
      </c>
      <c r="C22" s="82">
        <f t="shared" si="7"/>
        <v>430063128</v>
      </c>
      <c r="D22" s="17">
        <v>0</v>
      </c>
      <c r="E22" s="82">
        <v>0</v>
      </c>
      <c r="F22" s="17">
        <v>1</v>
      </c>
      <c r="G22" s="82">
        <v>140490508</v>
      </c>
      <c r="H22" s="17">
        <v>0</v>
      </c>
      <c r="I22" s="82">
        <v>0</v>
      </c>
      <c r="J22" s="17">
        <v>2</v>
      </c>
      <c r="K22" s="82">
        <v>122882728</v>
      </c>
      <c r="L22" s="17">
        <v>0</v>
      </c>
      <c r="M22" s="82">
        <v>0</v>
      </c>
      <c r="N22" s="17">
        <v>2</v>
      </c>
      <c r="O22" s="82">
        <v>130299292</v>
      </c>
      <c r="P22" s="17">
        <v>0</v>
      </c>
      <c r="Q22" s="82">
        <v>0</v>
      </c>
      <c r="R22" s="17">
        <v>1</v>
      </c>
      <c r="S22" s="82">
        <v>36390600</v>
      </c>
      <c r="T22" s="17">
        <v>0</v>
      </c>
      <c r="U22" s="82">
        <v>0</v>
      </c>
      <c r="V22" s="17">
        <v>0</v>
      </c>
      <c r="W22" s="82">
        <v>0</v>
      </c>
      <c r="X22" s="17">
        <v>0</v>
      </c>
      <c r="Y22" s="82">
        <v>0</v>
      </c>
      <c r="Z22" s="17">
        <v>0</v>
      </c>
      <c r="AA22" s="82">
        <v>0</v>
      </c>
      <c r="AB22" s="17">
        <v>0</v>
      </c>
      <c r="AC22" s="82">
        <v>0</v>
      </c>
      <c r="AD22" s="17">
        <v>0</v>
      </c>
      <c r="AE22" s="82">
        <v>0</v>
      </c>
      <c r="AF22" s="17">
        <v>0</v>
      </c>
      <c r="AG22" s="82">
        <v>0</v>
      </c>
      <c r="AH22" s="17">
        <v>0</v>
      </c>
      <c r="AI22" s="82">
        <v>0</v>
      </c>
      <c r="AJ22" s="17">
        <v>0</v>
      </c>
      <c r="AK22" s="82">
        <v>0</v>
      </c>
      <c r="AL22" s="17">
        <v>0</v>
      </c>
      <c r="AM22" s="82">
        <v>0</v>
      </c>
      <c r="AN22" s="21"/>
      <c r="AO22" s="22"/>
      <c r="AP22" s="21"/>
      <c r="AQ22" s="22"/>
      <c r="AR22" s="21"/>
      <c r="AS22" s="24"/>
      <c r="AT22" s="21"/>
      <c r="AU22" s="22"/>
      <c r="AV22" s="23"/>
      <c r="AW22" s="22"/>
      <c r="AX22" s="21"/>
      <c r="AY22" s="24"/>
      <c r="AZ22" s="21"/>
      <c r="BA22" s="22"/>
      <c r="BB22" s="25"/>
      <c r="BC22" s="24"/>
      <c r="BD22" s="26"/>
      <c r="BE22" s="24"/>
      <c r="BF22" s="27"/>
      <c r="BG22" s="28"/>
      <c r="BH22" s="27"/>
      <c r="BI22" s="28"/>
      <c r="BJ22" s="27"/>
      <c r="BK22" s="28"/>
    </row>
    <row r="23" spans="1:64" ht="18.600000000000001" customHeight="1" x14ac:dyDescent="0.3">
      <c r="A23" s="9" t="s">
        <v>32</v>
      </c>
      <c r="B23" s="18">
        <f>SUM(B18:B22)</f>
        <v>22</v>
      </c>
      <c r="C23" s="83">
        <f t="shared" ref="C23:AE23" si="8">SUM(C18:C22)</f>
        <v>5407363730.29</v>
      </c>
      <c r="D23" s="18">
        <f>SUM(D18:D22)</f>
        <v>3</v>
      </c>
      <c r="E23" s="83">
        <f>SUM(E18:E22)</f>
        <v>97695870</v>
      </c>
      <c r="F23" s="18">
        <f>SUM(F18:F22)</f>
        <v>3</v>
      </c>
      <c r="G23" s="83">
        <f>SUM(G18:G22)</f>
        <v>2502551872.29</v>
      </c>
      <c r="H23" s="18">
        <f t="shared" ref="H23:M23" si="9">SUM(H18:H22)</f>
        <v>1</v>
      </c>
      <c r="I23" s="83">
        <f t="shared" si="9"/>
        <v>11898169</v>
      </c>
      <c r="J23" s="18">
        <f t="shared" si="9"/>
        <v>2</v>
      </c>
      <c r="K23" s="83">
        <f t="shared" si="9"/>
        <v>122882728</v>
      </c>
      <c r="L23" s="18">
        <f t="shared" si="9"/>
        <v>1</v>
      </c>
      <c r="M23" s="83">
        <f t="shared" si="9"/>
        <v>36394253</v>
      </c>
      <c r="N23" s="18">
        <f t="shared" ref="N23:S23" si="10">SUM(N18:N22)</f>
        <v>3</v>
      </c>
      <c r="O23" s="83">
        <f t="shared" si="10"/>
        <v>166455515</v>
      </c>
      <c r="P23" s="18">
        <f t="shared" si="10"/>
        <v>0</v>
      </c>
      <c r="Q23" s="83">
        <f t="shared" si="10"/>
        <v>0</v>
      </c>
      <c r="R23" s="18">
        <f t="shared" si="10"/>
        <v>1</v>
      </c>
      <c r="S23" s="83">
        <f t="shared" si="10"/>
        <v>36390600</v>
      </c>
      <c r="T23" s="18">
        <f t="shared" ref="T23:Y23" si="11">SUM(T18:T22)</f>
        <v>2</v>
      </c>
      <c r="U23" s="83">
        <f t="shared" si="11"/>
        <v>528631517</v>
      </c>
      <c r="V23" s="18">
        <f t="shared" si="11"/>
        <v>4</v>
      </c>
      <c r="W23" s="83">
        <f t="shared" si="11"/>
        <v>130240000</v>
      </c>
      <c r="X23" s="18">
        <f t="shared" si="11"/>
        <v>0</v>
      </c>
      <c r="Y23" s="83">
        <f t="shared" si="11"/>
        <v>0</v>
      </c>
      <c r="Z23" s="18">
        <f t="shared" si="8"/>
        <v>2</v>
      </c>
      <c r="AA23" s="83">
        <f t="shared" si="8"/>
        <v>1774223206</v>
      </c>
      <c r="AB23" s="18">
        <f t="shared" si="8"/>
        <v>0</v>
      </c>
      <c r="AC23" s="83">
        <f t="shared" si="8"/>
        <v>0</v>
      </c>
      <c r="AD23" s="18">
        <f t="shared" si="8"/>
        <v>0</v>
      </c>
      <c r="AE23" s="83">
        <f t="shared" si="8"/>
        <v>0</v>
      </c>
      <c r="AF23" s="18">
        <f t="shared" ref="AF23:AK23" si="12">SUM(AF18:AF22)</f>
        <v>0</v>
      </c>
      <c r="AG23" s="83">
        <f t="shared" si="12"/>
        <v>0</v>
      </c>
      <c r="AH23" s="18">
        <f t="shared" si="12"/>
        <v>0</v>
      </c>
      <c r="AI23" s="83">
        <f t="shared" si="12"/>
        <v>0</v>
      </c>
      <c r="AJ23" s="18">
        <f t="shared" si="12"/>
        <v>0</v>
      </c>
      <c r="AK23" s="83">
        <f t="shared" si="12"/>
        <v>0</v>
      </c>
      <c r="AL23" s="18">
        <f t="shared" ref="AL23" si="13">SUM(AL18:AL22)</f>
        <v>0</v>
      </c>
      <c r="AM23" s="83">
        <f>SUM(AM18:AM22)</f>
        <v>0</v>
      </c>
      <c r="AN23" s="29"/>
      <c r="AO23" s="30"/>
      <c r="AP23" s="29"/>
      <c r="AQ23" s="30"/>
      <c r="AR23" s="29"/>
      <c r="AS23" s="32"/>
      <c r="AT23" s="29"/>
      <c r="AU23" s="30"/>
      <c r="AV23" s="31"/>
      <c r="AW23" s="30"/>
      <c r="AX23" s="29"/>
      <c r="AY23" s="32"/>
      <c r="AZ23" s="29"/>
      <c r="BA23" s="30"/>
      <c r="BB23" s="33"/>
      <c r="BC23" s="32"/>
      <c r="BD23" s="34"/>
      <c r="BE23" s="32"/>
      <c r="BF23" s="35"/>
      <c r="BG23" s="36"/>
      <c r="BH23" s="35"/>
      <c r="BI23" s="36"/>
      <c r="BJ23" s="35"/>
      <c r="BK23" s="36"/>
    </row>
    <row r="24" spans="1:64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64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64" ht="25.8" x14ac:dyDescent="0.5">
      <c r="A26" s="7" t="s">
        <v>27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64" s="5" customFormat="1" ht="31.5" customHeight="1" x14ac:dyDescent="0.3">
      <c r="A27" s="8" t="s">
        <v>30</v>
      </c>
      <c r="B27" s="114" t="s">
        <v>46</v>
      </c>
      <c r="C27" s="114"/>
      <c r="D27" s="113" t="s">
        <v>155</v>
      </c>
      <c r="E27" s="114"/>
      <c r="F27" s="113" t="s">
        <v>83</v>
      </c>
      <c r="G27" s="114"/>
      <c r="H27" s="113" t="s">
        <v>77</v>
      </c>
      <c r="I27" s="114"/>
      <c r="J27" s="113" t="s">
        <v>76</v>
      </c>
      <c r="K27" s="114"/>
      <c r="L27" s="113" t="s">
        <v>74</v>
      </c>
      <c r="M27" s="114"/>
      <c r="N27" s="113" t="s">
        <v>73</v>
      </c>
      <c r="O27" s="114"/>
      <c r="P27" s="113" t="s">
        <v>67</v>
      </c>
      <c r="Q27" s="114"/>
      <c r="R27" s="113" t="s">
        <v>66</v>
      </c>
      <c r="S27" s="114"/>
      <c r="T27" s="113" t="s">
        <v>64</v>
      </c>
      <c r="U27" s="114"/>
      <c r="V27" s="113" t="s">
        <v>63</v>
      </c>
      <c r="W27" s="114"/>
      <c r="X27" s="113" t="s">
        <v>61</v>
      </c>
      <c r="Y27" s="114"/>
      <c r="Z27" s="113" t="s">
        <v>60</v>
      </c>
      <c r="AA27" s="114"/>
      <c r="AB27" s="113" t="s">
        <v>59</v>
      </c>
      <c r="AC27" s="114"/>
      <c r="AD27" s="113" t="s">
        <v>57</v>
      </c>
      <c r="AE27" s="114"/>
      <c r="AF27" s="113" t="s">
        <v>55</v>
      </c>
      <c r="AG27" s="114"/>
      <c r="AH27" s="113" t="s">
        <v>54</v>
      </c>
      <c r="AI27" s="114"/>
      <c r="AJ27" s="113" t="s">
        <v>51</v>
      </c>
      <c r="AK27" s="114"/>
      <c r="AL27" s="113" t="s">
        <v>47</v>
      </c>
      <c r="AM27" s="114"/>
      <c r="AN27" s="111"/>
      <c r="AO27" s="112"/>
      <c r="AP27" s="111"/>
      <c r="AQ27" s="112"/>
      <c r="AR27" s="111"/>
      <c r="AS27" s="112"/>
      <c r="AT27" s="111"/>
      <c r="AU27" s="112"/>
      <c r="AV27" s="111"/>
      <c r="AW27" s="112"/>
      <c r="AX27" s="111"/>
      <c r="AY27" s="112"/>
      <c r="AZ27" s="111"/>
      <c r="BA27" s="112"/>
      <c r="BB27" s="111"/>
      <c r="BC27" s="112"/>
      <c r="BD27" s="111"/>
      <c r="BE27" s="112"/>
      <c r="BF27" s="111"/>
      <c r="BG27" s="112"/>
      <c r="BH27" s="111"/>
      <c r="BI27" s="112"/>
      <c r="BJ27" s="111"/>
      <c r="BK27" s="111"/>
      <c r="BL27"/>
    </row>
    <row r="28" spans="1:64" s="5" customFormat="1" ht="32.25" customHeight="1" x14ac:dyDescent="0.3">
      <c r="B28" s="89" t="s">
        <v>20</v>
      </c>
      <c r="C28" s="81" t="s">
        <v>21</v>
      </c>
      <c r="D28" s="89" t="s">
        <v>20</v>
      </c>
      <c r="E28" s="81" t="s">
        <v>21</v>
      </c>
      <c r="F28" s="89" t="s">
        <v>20</v>
      </c>
      <c r="G28" s="81" t="s">
        <v>21</v>
      </c>
      <c r="H28" s="89" t="s">
        <v>20</v>
      </c>
      <c r="I28" s="81" t="s">
        <v>21</v>
      </c>
      <c r="J28" s="89" t="s">
        <v>20</v>
      </c>
      <c r="K28" s="81" t="s">
        <v>21</v>
      </c>
      <c r="L28" s="89" t="s">
        <v>20</v>
      </c>
      <c r="M28" s="81" t="s">
        <v>21</v>
      </c>
      <c r="N28" s="89" t="s">
        <v>20</v>
      </c>
      <c r="O28" s="81" t="s">
        <v>21</v>
      </c>
      <c r="P28" s="89" t="s">
        <v>20</v>
      </c>
      <c r="Q28" s="81" t="s">
        <v>21</v>
      </c>
      <c r="R28" s="89" t="s">
        <v>20</v>
      </c>
      <c r="S28" s="81" t="s">
        <v>21</v>
      </c>
      <c r="T28" s="89" t="s">
        <v>20</v>
      </c>
      <c r="U28" s="81" t="s">
        <v>21</v>
      </c>
      <c r="V28" s="89" t="s">
        <v>20</v>
      </c>
      <c r="W28" s="81" t="s">
        <v>21</v>
      </c>
      <c r="X28" s="89" t="s">
        <v>20</v>
      </c>
      <c r="Y28" s="81" t="s">
        <v>21</v>
      </c>
      <c r="Z28" s="89" t="s">
        <v>20</v>
      </c>
      <c r="AA28" s="81" t="s">
        <v>21</v>
      </c>
      <c r="AB28" s="89" t="s">
        <v>20</v>
      </c>
      <c r="AC28" s="81" t="s">
        <v>21</v>
      </c>
      <c r="AD28" s="89" t="s">
        <v>20</v>
      </c>
      <c r="AE28" s="81" t="s">
        <v>21</v>
      </c>
      <c r="AF28" s="89" t="s">
        <v>20</v>
      </c>
      <c r="AG28" s="81" t="s">
        <v>21</v>
      </c>
      <c r="AH28" s="89" t="s">
        <v>20</v>
      </c>
      <c r="AI28" s="81" t="s">
        <v>21</v>
      </c>
      <c r="AJ28" s="89" t="s">
        <v>20</v>
      </c>
      <c r="AK28" s="81" t="s">
        <v>21</v>
      </c>
      <c r="AL28" s="89" t="s">
        <v>20</v>
      </c>
      <c r="AM28" s="81" t="s">
        <v>21</v>
      </c>
      <c r="AN28" s="4"/>
      <c r="AO28" s="20"/>
      <c r="AP28" s="4"/>
      <c r="AQ28" s="20"/>
      <c r="AR28" s="4"/>
      <c r="AS28" s="20"/>
      <c r="AT28" s="4"/>
      <c r="AU28" s="20"/>
      <c r="AV28" s="4"/>
      <c r="AW28" s="20"/>
      <c r="AX28" s="4"/>
      <c r="AY28" s="20"/>
      <c r="AZ28" s="4"/>
      <c r="BA28" s="20"/>
      <c r="BB28" s="4"/>
      <c r="BC28" s="20"/>
      <c r="BD28" s="4"/>
      <c r="BE28" s="20"/>
      <c r="BF28" s="4"/>
      <c r="BG28" s="20"/>
      <c r="BH28" s="4"/>
      <c r="BI28" s="20"/>
      <c r="BJ28" s="4"/>
      <c r="BK28" s="20"/>
      <c r="BL28"/>
    </row>
    <row r="29" spans="1:64" ht="21" x14ac:dyDescent="0.3">
      <c r="A29" s="6" t="s">
        <v>17</v>
      </c>
      <c r="B29" s="90">
        <f>AL29+AH29+AF29+AD29+AB29+Z29+X29+V29+T29+R29+P29+N29+L29+J29+H29+F29+D29</f>
        <v>6</v>
      </c>
      <c r="C29" s="82">
        <f>AM29+AI29+AG29+AE29+AC29+AA29+Y29+W29+U29+S29+Q29+O29+M29+K29+I29+G29+E29</f>
        <v>2095685839</v>
      </c>
      <c r="D29" s="17">
        <f>D18+D7</f>
        <v>2</v>
      </c>
      <c r="E29" s="82">
        <f>E18+E7</f>
        <v>1088714170</v>
      </c>
      <c r="F29" s="17">
        <f>F18+F7</f>
        <v>1</v>
      </c>
      <c r="G29" s="82">
        <f>G18+G7</f>
        <v>159490100</v>
      </c>
      <c r="H29" s="17">
        <f>H18+H7</f>
        <v>1</v>
      </c>
      <c r="I29" s="82">
        <f>I18+I7</f>
        <v>11898169</v>
      </c>
      <c r="J29" s="17">
        <f>J18+J7</f>
        <v>0</v>
      </c>
      <c r="K29" s="82">
        <f>K18+K7</f>
        <v>0</v>
      </c>
      <c r="L29" s="17">
        <f>L18+L7</f>
        <v>0</v>
      </c>
      <c r="M29" s="82">
        <f>M18+M7</f>
        <v>0</v>
      </c>
      <c r="N29" s="17">
        <f>N18+N7</f>
        <v>0</v>
      </c>
      <c r="O29" s="82">
        <f>O18+O7</f>
        <v>0</v>
      </c>
      <c r="P29" s="17">
        <f>P18+P7</f>
        <v>1</v>
      </c>
      <c r="Q29" s="82">
        <f>Q18+Q7</f>
        <v>685633400</v>
      </c>
      <c r="R29" s="17">
        <f>R18+R7</f>
        <v>0</v>
      </c>
      <c r="S29" s="82">
        <f>S18+S7</f>
        <v>0</v>
      </c>
      <c r="T29" s="17">
        <f>T18+T7</f>
        <v>0</v>
      </c>
      <c r="U29" s="82">
        <f>U18+U7</f>
        <v>0</v>
      </c>
      <c r="V29" s="17">
        <f>V18+V7</f>
        <v>0</v>
      </c>
      <c r="W29" s="82">
        <f>W18+W7</f>
        <v>0</v>
      </c>
      <c r="X29" s="17">
        <f>X18+X7</f>
        <v>0</v>
      </c>
      <c r="Y29" s="82">
        <f>Y18+Y7</f>
        <v>0</v>
      </c>
      <c r="Z29" s="17">
        <f>Z18+Z7</f>
        <v>1</v>
      </c>
      <c r="AA29" s="82">
        <f>AA18+AA7</f>
        <v>149950000</v>
      </c>
      <c r="AB29" s="17">
        <f>AB18+AB7</f>
        <v>0</v>
      </c>
      <c r="AC29" s="82">
        <f>AC18+AC7</f>
        <v>0</v>
      </c>
      <c r="AD29" s="17">
        <f>AD18+AD7</f>
        <v>0</v>
      </c>
      <c r="AE29" s="82">
        <f>AE18+AE7</f>
        <v>0</v>
      </c>
      <c r="AF29" s="17">
        <f>AF18+AF7</f>
        <v>0</v>
      </c>
      <c r="AG29" s="82">
        <f>AG18+AG7</f>
        <v>0</v>
      </c>
      <c r="AH29" s="17">
        <v>0</v>
      </c>
      <c r="AI29" s="82">
        <v>0</v>
      </c>
      <c r="AJ29" s="17">
        <v>0</v>
      </c>
      <c r="AK29" s="82">
        <v>0</v>
      </c>
      <c r="AL29" s="17">
        <v>0</v>
      </c>
      <c r="AM29" s="82">
        <v>0</v>
      </c>
      <c r="AN29" s="21"/>
      <c r="AO29" s="22"/>
      <c r="AP29" s="21"/>
      <c r="AQ29" s="22"/>
      <c r="AR29" s="21"/>
      <c r="AS29" s="22"/>
      <c r="AT29" s="21"/>
      <c r="AU29" s="22"/>
      <c r="AV29" s="21"/>
      <c r="AW29" s="22"/>
      <c r="AX29" s="21"/>
      <c r="AY29" s="24"/>
      <c r="AZ29" s="21"/>
      <c r="BA29" s="22"/>
      <c r="BB29" s="25"/>
      <c r="BC29" s="24"/>
      <c r="BD29" s="26"/>
      <c r="BE29" s="24"/>
      <c r="BF29" s="27"/>
      <c r="BG29" s="28"/>
      <c r="BH29" s="27"/>
      <c r="BI29" s="28"/>
      <c r="BJ29" s="27"/>
      <c r="BK29" s="28"/>
    </row>
    <row r="30" spans="1:64" ht="21" x14ac:dyDescent="0.3">
      <c r="A30" s="6" t="s">
        <v>23</v>
      </c>
      <c r="B30" s="90">
        <f t="shared" ref="B30:B33" si="14">AL30+AH30+AF30+AD30+AB30+Z30+X30+V30+T30+R30+P30+N30+L30+J30+H30+F30+D30</f>
        <v>7</v>
      </c>
      <c r="C30" s="82">
        <f t="shared" ref="C30:C33" si="15">AM30+AI30+AG30+AE30+AC30+AA30+Y30+W30+U30+S30+Q30+O30+M30+K30+I30+G30+E30</f>
        <v>767990000</v>
      </c>
      <c r="D30" s="17">
        <f t="shared" ref="D30:E33" si="16">D19+D8</f>
        <v>0</v>
      </c>
      <c r="E30" s="82">
        <f t="shared" si="16"/>
        <v>0</v>
      </c>
      <c r="F30" s="17">
        <f>F19+F8</f>
        <v>0</v>
      </c>
      <c r="G30" s="82">
        <f>G19+G8</f>
        <v>0</v>
      </c>
      <c r="H30" s="17">
        <f>H19+H8</f>
        <v>0</v>
      </c>
      <c r="I30" s="82">
        <f>I19+I8</f>
        <v>0</v>
      </c>
      <c r="J30" s="17">
        <f>J19+J8</f>
        <v>0</v>
      </c>
      <c r="K30" s="82">
        <f>K19+K8</f>
        <v>0</v>
      </c>
      <c r="L30" s="17">
        <f>L19+L8</f>
        <v>0</v>
      </c>
      <c r="M30" s="82">
        <f>M19+M8</f>
        <v>0</v>
      </c>
      <c r="N30" s="17">
        <f>N19+N8</f>
        <v>1</v>
      </c>
      <c r="O30" s="82">
        <f>O19+O8</f>
        <v>250000000</v>
      </c>
      <c r="P30" s="17">
        <f>P19+P8</f>
        <v>1</v>
      </c>
      <c r="Q30" s="82">
        <f>Q19+Q8</f>
        <v>120000000</v>
      </c>
      <c r="R30" s="17">
        <f>R19+R8</f>
        <v>1</v>
      </c>
      <c r="S30" s="82">
        <f>S19+S8</f>
        <v>267750000</v>
      </c>
      <c r="T30" s="17">
        <f>T19+T8</f>
        <v>0</v>
      </c>
      <c r="U30" s="82">
        <f>U19+U8</f>
        <v>0</v>
      </c>
      <c r="V30" s="17">
        <f>V19+V8</f>
        <v>4</v>
      </c>
      <c r="W30" s="82">
        <f>W19+W8</f>
        <v>130240000</v>
      </c>
      <c r="X30" s="17">
        <f>X19+X8</f>
        <v>0</v>
      </c>
      <c r="Y30" s="82">
        <f>Y19+Y8</f>
        <v>0</v>
      </c>
      <c r="Z30" s="17">
        <f>Z19+Z8</f>
        <v>0</v>
      </c>
      <c r="AA30" s="82">
        <f>AA19+AA8</f>
        <v>0</v>
      </c>
      <c r="AB30" s="17">
        <f>AB19+AB8</f>
        <v>0</v>
      </c>
      <c r="AC30" s="82">
        <f>AC19+AC8</f>
        <v>0</v>
      </c>
      <c r="AD30" s="17">
        <f>AD19+AD8</f>
        <v>0</v>
      </c>
      <c r="AE30" s="82">
        <f>AE19+AE8</f>
        <v>0</v>
      </c>
      <c r="AF30" s="17">
        <f>AF19+AF8</f>
        <v>0</v>
      </c>
      <c r="AG30" s="82">
        <f>AG19+AG8</f>
        <v>0</v>
      </c>
      <c r="AH30" s="17">
        <v>0</v>
      </c>
      <c r="AI30" s="82">
        <v>0</v>
      </c>
      <c r="AJ30" s="17">
        <v>0</v>
      </c>
      <c r="AK30" s="82">
        <v>0</v>
      </c>
      <c r="AL30" s="17">
        <v>0</v>
      </c>
      <c r="AM30" s="82">
        <v>0</v>
      </c>
      <c r="AN30" s="21"/>
      <c r="AO30" s="22"/>
      <c r="AP30" s="21"/>
      <c r="AQ30" s="22"/>
      <c r="AR30" s="21"/>
      <c r="AS30" s="22"/>
      <c r="AT30" s="21"/>
      <c r="AU30" s="22"/>
      <c r="AV30" s="21"/>
      <c r="AW30" s="22"/>
      <c r="AX30" s="21"/>
      <c r="AY30" s="24"/>
      <c r="AZ30" s="21"/>
      <c r="BA30" s="22"/>
      <c r="BB30" s="25"/>
      <c r="BC30" s="24"/>
      <c r="BD30" s="26"/>
      <c r="BE30" s="24"/>
      <c r="BF30" s="27"/>
      <c r="BG30" s="28"/>
      <c r="BH30" s="27"/>
      <c r="BI30" s="28"/>
      <c r="BJ30" s="27"/>
      <c r="BK30" s="28"/>
    </row>
    <row r="31" spans="1:64" ht="21" x14ac:dyDescent="0.3">
      <c r="A31" s="6" t="s">
        <v>22</v>
      </c>
      <c r="B31" s="90">
        <f t="shared" si="14"/>
        <v>1</v>
      </c>
      <c r="C31" s="82">
        <f t="shared" si="15"/>
        <v>100229268</v>
      </c>
      <c r="D31" s="17">
        <f t="shared" si="16"/>
        <v>0</v>
      </c>
      <c r="E31" s="82">
        <f t="shared" si="16"/>
        <v>0</v>
      </c>
      <c r="F31" s="17">
        <f>F20+F9</f>
        <v>0</v>
      </c>
      <c r="G31" s="82">
        <v>0</v>
      </c>
      <c r="H31" s="17">
        <f>H20+H9</f>
        <v>0</v>
      </c>
      <c r="I31" s="82">
        <f>I20+I9</f>
        <v>0</v>
      </c>
      <c r="J31" s="17">
        <f>J20+J9</f>
        <v>0</v>
      </c>
      <c r="K31" s="82">
        <f>K20+K9</f>
        <v>0</v>
      </c>
      <c r="L31" s="17">
        <f>L20+L9</f>
        <v>0</v>
      </c>
      <c r="M31" s="82">
        <f>M20+M9</f>
        <v>0</v>
      </c>
      <c r="N31" s="17">
        <f>N20+N9</f>
        <v>0</v>
      </c>
      <c r="O31" s="82">
        <f>O20+O9</f>
        <v>0</v>
      </c>
      <c r="P31" s="17">
        <f>P20+P9</f>
        <v>0</v>
      </c>
      <c r="Q31" s="82">
        <f>Q20+Q9</f>
        <v>0</v>
      </c>
      <c r="R31" s="17">
        <f>R20+R9</f>
        <v>0</v>
      </c>
      <c r="S31" s="82">
        <f>S20+S9</f>
        <v>0</v>
      </c>
      <c r="T31" s="17">
        <f>T20+T9</f>
        <v>0</v>
      </c>
      <c r="U31" s="82">
        <f>U20+U9</f>
        <v>0</v>
      </c>
      <c r="V31" s="17">
        <f>V20+V9</f>
        <v>0</v>
      </c>
      <c r="W31" s="82">
        <f>W20+W9</f>
        <v>0</v>
      </c>
      <c r="X31" s="17">
        <f>X20+X9</f>
        <v>1</v>
      </c>
      <c r="Y31" s="82">
        <f>Y20+Y9</f>
        <v>100229268</v>
      </c>
      <c r="Z31" s="17">
        <f>Z20+Z9</f>
        <v>0</v>
      </c>
      <c r="AA31" s="82">
        <f>AA20+AA9</f>
        <v>0</v>
      </c>
      <c r="AB31" s="17">
        <f>AB20+AB9</f>
        <v>0</v>
      </c>
      <c r="AC31" s="82">
        <f>AC20+AC9</f>
        <v>0</v>
      </c>
      <c r="AD31" s="17">
        <f>AD20+AD9</f>
        <v>0</v>
      </c>
      <c r="AE31" s="82">
        <f>AE20+AE9</f>
        <v>0</v>
      </c>
      <c r="AF31" s="17">
        <f>AF20+AF9</f>
        <v>0</v>
      </c>
      <c r="AG31" s="82">
        <f>AG20+AG9</f>
        <v>0</v>
      </c>
      <c r="AH31" s="17">
        <v>0</v>
      </c>
      <c r="AI31" s="82">
        <v>0</v>
      </c>
      <c r="AJ31" s="17">
        <v>0</v>
      </c>
      <c r="AK31" s="82">
        <v>0</v>
      </c>
      <c r="AL31" s="17">
        <v>0</v>
      </c>
      <c r="AM31" s="82">
        <v>0</v>
      </c>
      <c r="AN31" s="21"/>
      <c r="AO31" s="22"/>
      <c r="AP31" s="21"/>
      <c r="AQ31" s="22"/>
      <c r="AR31" s="21"/>
      <c r="AS31" s="22"/>
      <c r="AT31" s="21"/>
      <c r="AU31" s="22"/>
      <c r="AV31" s="21"/>
      <c r="AW31" s="22"/>
      <c r="AX31" s="21"/>
      <c r="AY31" s="24"/>
      <c r="AZ31" s="21"/>
      <c r="BA31" s="22"/>
      <c r="BB31" s="25"/>
      <c r="BC31" s="24"/>
      <c r="BD31" s="26"/>
      <c r="BE31" s="24"/>
      <c r="BF31" s="27"/>
      <c r="BG31" s="28"/>
      <c r="BH31" s="27"/>
      <c r="BI31" s="28"/>
      <c r="BJ31" s="27"/>
      <c r="BK31" s="28"/>
    </row>
    <row r="32" spans="1:64" ht="21" x14ac:dyDescent="0.3">
      <c r="A32" s="6" t="s">
        <v>18</v>
      </c>
      <c r="B32" s="90">
        <f t="shared" si="14"/>
        <v>29</v>
      </c>
      <c r="C32" s="82">
        <f t="shared" si="15"/>
        <v>25311640258.290001</v>
      </c>
      <c r="D32" s="17">
        <f t="shared" si="16"/>
        <v>3</v>
      </c>
      <c r="E32" s="82">
        <f t="shared" si="16"/>
        <v>97695870</v>
      </c>
      <c r="F32" s="17">
        <f>F21+F10</f>
        <v>2</v>
      </c>
      <c r="G32" s="82">
        <f>G21+G10</f>
        <v>2362061364.29</v>
      </c>
      <c r="H32" s="17">
        <f>H21+H10</f>
        <v>0</v>
      </c>
      <c r="I32" s="82">
        <f>I21+I10</f>
        <v>0</v>
      </c>
      <c r="J32" s="17">
        <f>J21+J10</f>
        <v>5</v>
      </c>
      <c r="K32" s="82">
        <f>K21+K10</f>
        <v>2782385127</v>
      </c>
      <c r="L32" s="17">
        <f>L21+L10</f>
        <v>2</v>
      </c>
      <c r="M32" s="82">
        <f>M21+M10</f>
        <v>972479688</v>
      </c>
      <c r="N32" s="17">
        <f>N21+N10</f>
        <v>3</v>
      </c>
      <c r="O32" s="82">
        <f>O21+O10</f>
        <v>558687697</v>
      </c>
      <c r="P32" s="17">
        <f>P21+P10</f>
        <v>0</v>
      </c>
      <c r="Q32" s="82">
        <f>Q21+Q10</f>
        <v>0</v>
      </c>
      <c r="R32" s="17">
        <f>R21+R10</f>
        <v>2</v>
      </c>
      <c r="S32" s="82">
        <f>S21+S10</f>
        <v>501068365</v>
      </c>
      <c r="T32" s="17">
        <f>T21+T10</f>
        <v>3</v>
      </c>
      <c r="U32" s="82">
        <f>U21+U10</f>
        <v>628855355</v>
      </c>
      <c r="V32" s="17">
        <f>V21+V10</f>
        <v>0</v>
      </c>
      <c r="W32" s="82">
        <f>W21+W10</f>
        <v>0</v>
      </c>
      <c r="X32" s="17">
        <f>X21+X10</f>
        <v>2</v>
      </c>
      <c r="Y32" s="82">
        <f>Y21+Y10</f>
        <v>395750316</v>
      </c>
      <c r="Z32" s="17">
        <f>Z21+Z10</f>
        <v>3</v>
      </c>
      <c r="AA32" s="82">
        <f>AA21+AA10</f>
        <v>1934223206</v>
      </c>
      <c r="AB32" s="17">
        <f>AB21+AB10</f>
        <v>1</v>
      </c>
      <c r="AC32" s="82">
        <f>AC21+AC10</f>
        <v>195523040</v>
      </c>
      <c r="AD32" s="17">
        <f>AD21+AD10</f>
        <v>2</v>
      </c>
      <c r="AE32" s="82">
        <f>AE21+AE10</f>
        <v>14282982479</v>
      </c>
      <c r="AF32" s="17">
        <f>AF21+AF10</f>
        <v>1</v>
      </c>
      <c r="AG32" s="82">
        <f>AG21+AG10</f>
        <v>599927751</v>
      </c>
      <c r="AH32" s="17">
        <v>0</v>
      </c>
      <c r="AI32" s="82">
        <v>0</v>
      </c>
      <c r="AJ32" s="17">
        <v>0</v>
      </c>
      <c r="AK32" s="82">
        <v>0</v>
      </c>
      <c r="AL32" s="17">
        <v>0</v>
      </c>
      <c r="AM32" s="82">
        <v>0</v>
      </c>
      <c r="AN32" s="21"/>
      <c r="AO32" s="22"/>
      <c r="AP32" s="21"/>
      <c r="AQ32" s="22"/>
      <c r="AR32" s="21"/>
      <c r="AS32" s="22"/>
      <c r="AT32" s="21"/>
      <c r="AU32" s="22"/>
      <c r="AV32" s="21"/>
      <c r="AW32" s="22"/>
      <c r="AX32" s="21"/>
      <c r="AY32" s="24"/>
      <c r="AZ32" s="21"/>
      <c r="BA32" s="22"/>
      <c r="BB32" s="25"/>
      <c r="BC32" s="24"/>
      <c r="BD32" s="26"/>
      <c r="BE32" s="24"/>
      <c r="BF32" s="27"/>
      <c r="BG32" s="28"/>
      <c r="BH32" s="27"/>
      <c r="BI32" s="28"/>
      <c r="BJ32" s="27"/>
      <c r="BK32" s="28"/>
    </row>
    <row r="33" spans="1:64" ht="21" x14ac:dyDescent="0.3">
      <c r="A33" s="6" t="s">
        <v>19</v>
      </c>
      <c r="B33" s="90">
        <f t="shared" si="14"/>
        <v>11</v>
      </c>
      <c r="C33" s="82">
        <f t="shared" si="15"/>
        <v>1216793531</v>
      </c>
      <c r="D33" s="17">
        <f t="shared" si="16"/>
        <v>0</v>
      </c>
      <c r="E33" s="82">
        <f t="shared" si="16"/>
        <v>0</v>
      </c>
      <c r="F33" s="17">
        <f>F22+F11</f>
        <v>1</v>
      </c>
      <c r="G33" s="82">
        <f>G22+G11</f>
        <v>140490508</v>
      </c>
      <c r="H33" s="17">
        <f>H22+H11</f>
        <v>0</v>
      </c>
      <c r="I33" s="82">
        <f>I22+I11</f>
        <v>0</v>
      </c>
      <c r="J33" s="17">
        <f>J22+J11</f>
        <v>2</v>
      </c>
      <c r="K33" s="82">
        <f>K22+K11</f>
        <v>122882728</v>
      </c>
      <c r="L33" s="17">
        <f>L22+L11</f>
        <v>1</v>
      </c>
      <c r="M33" s="82">
        <f>M22+M11</f>
        <v>239509859</v>
      </c>
      <c r="N33" s="17">
        <f>N22+N11</f>
        <v>3</v>
      </c>
      <c r="O33" s="82">
        <f>O22+O11</f>
        <v>278285993</v>
      </c>
      <c r="P33" s="17">
        <f>P22+P11</f>
        <v>0</v>
      </c>
      <c r="Q33" s="82">
        <f>Q22+Q11</f>
        <v>0</v>
      </c>
      <c r="R33" s="17">
        <f>R22+R11</f>
        <v>1</v>
      </c>
      <c r="S33" s="82">
        <f>S22+S11</f>
        <v>36390600</v>
      </c>
      <c r="T33" s="17">
        <f>T22+T11</f>
        <v>0</v>
      </c>
      <c r="U33" s="82">
        <f>U22+U11</f>
        <v>0</v>
      </c>
      <c r="V33" s="17">
        <f>V22+V11</f>
        <v>1</v>
      </c>
      <c r="W33" s="82">
        <f>W22+W11</f>
        <v>117319928</v>
      </c>
      <c r="X33" s="17">
        <f>X22+X11</f>
        <v>1</v>
      </c>
      <c r="Y33" s="82">
        <f>Y22+Y11</f>
        <v>162913915</v>
      </c>
      <c r="Z33" s="17">
        <f>Z22+Z11</f>
        <v>0</v>
      </c>
      <c r="AA33" s="82">
        <f>AA22+AA11</f>
        <v>0</v>
      </c>
      <c r="AB33" s="17">
        <f>AB22+AB11</f>
        <v>0</v>
      </c>
      <c r="AC33" s="82">
        <f>AC22+AC11</f>
        <v>0</v>
      </c>
      <c r="AD33" s="17">
        <f>AD22+AD11</f>
        <v>0</v>
      </c>
      <c r="AE33" s="82">
        <f>AE22+AE11</f>
        <v>0</v>
      </c>
      <c r="AF33" s="17">
        <f>AF22+AF11</f>
        <v>1</v>
      </c>
      <c r="AG33" s="82">
        <f>AG22+AG11</f>
        <v>119000000</v>
      </c>
      <c r="AH33" s="17">
        <v>0</v>
      </c>
      <c r="AI33" s="82">
        <v>0</v>
      </c>
      <c r="AJ33" s="17">
        <v>0</v>
      </c>
      <c r="AK33" s="82">
        <v>0</v>
      </c>
      <c r="AL33" s="17">
        <v>0</v>
      </c>
      <c r="AM33" s="82">
        <v>0</v>
      </c>
      <c r="AN33" s="21"/>
      <c r="AO33" s="22"/>
      <c r="AP33" s="21"/>
      <c r="AQ33" s="22"/>
      <c r="AR33" s="21"/>
      <c r="AS33" s="22"/>
      <c r="AT33" s="21"/>
      <c r="AU33" s="22"/>
      <c r="AV33" s="21"/>
      <c r="AW33" s="22"/>
      <c r="AX33" s="21"/>
      <c r="AY33" s="24"/>
      <c r="AZ33" s="21"/>
      <c r="BA33" s="22"/>
      <c r="BB33" s="25"/>
      <c r="BC33" s="24"/>
      <c r="BD33" s="26"/>
      <c r="BE33" s="24"/>
      <c r="BF33" s="27"/>
      <c r="BG33" s="28"/>
      <c r="BH33" s="27"/>
      <c r="BI33" s="28"/>
      <c r="BJ33" s="27"/>
      <c r="BK33" s="28"/>
    </row>
    <row r="34" spans="1:64" ht="21" customHeight="1" x14ac:dyDescent="0.3">
      <c r="A34" s="9" t="s">
        <v>33</v>
      </c>
      <c r="B34" s="18">
        <f>SUM(B29:B33)</f>
        <v>54</v>
      </c>
      <c r="C34" s="83">
        <f>SUM(C29:C33)</f>
        <v>29492338896.290001</v>
      </c>
      <c r="D34" s="18">
        <f>SUM(D29:D33)</f>
        <v>5</v>
      </c>
      <c r="E34" s="83">
        <f>SUM(E29:E33)</f>
        <v>1186410040</v>
      </c>
      <c r="F34" s="18">
        <f>SUM(F29:F33)</f>
        <v>4</v>
      </c>
      <c r="G34" s="83">
        <f>SUM(G29:G33)</f>
        <v>2662041972.29</v>
      </c>
      <c r="H34" s="18">
        <f t="shared" ref="H34:M34" si="17">SUM(H29:H33)</f>
        <v>1</v>
      </c>
      <c r="I34" s="83">
        <f t="shared" si="17"/>
        <v>11898169</v>
      </c>
      <c r="J34" s="18">
        <f t="shared" si="17"/>
        <v>7</v>
      </c>
      <c r="K34" s="83">
        <f t="shared" si="17"/>
        <v>2905267855</v>
      </c>
      <c r="L34" s="18">
        <f t="shared" si="17"/>
        <v>3</v>
      </c>
      <c r="M34" s="83">
        <f t="shared" si="17"/>
        <v>1211989547</v>
      </c>
      <c r="N34" s="18">
        <f t="shared" ref="N34:S34" si="18">SUM(N29:N33)</f>
        <v>7</v>
      </c>
      <c r="O34" s="83">
        <f t="shared" si="18"/>
        <v>1086973690</v>
      </c>
      <c r="P34" s="18">
        <f t="shared" si="18"/>
        <v>2</v>
      </c>
      <c r="Q34" s="83">
        <f t="shared" si="18"/>
        <v>805633400</v>
      </c>
      <c r="R34" s="18">
        <f t="shared" si="18"/>
        <v>4</v>
      </c>
      <c r="S34" s="83">
        <f t="shared" si="18"/>
        <v>805208965</v>
      </c>
      <c r="T34" s="18">
        <f t="shared" ref="T34:Y34" si="19">SUM(T29:T33)</f>
        <v>3</v>
      </c>
      <c r="U34" s="83">
        <f t="shared" si="19"/>
        <v>628855355</v>
      </c>
      <c r="V34" s="18">
        <f t="shared" si="19"/>
        <v>5</v>
      </c>
      <c r="W34" s="83">
        <f t="shared" si="19"/>
        <v>247559928</v>
      </c>
      <c r="X34" s="18">
        <f t="shared" si="19"/>
        <v>4</v>
      </c>
      <c r="Y34" s="83">
        <f t="shared" si="19"/>
        <v>658893499</v>
      </c>
      <c r="Z34" s="18">
        <f t="shared" ref="Z34:AE34" si="20">SUM(Z29:Z33)</f>
        <v>4</v>
      </c>
      <c r="AA34" s="83">
        <f t="shared" si="20"/>
        <v>2084173206</v>
      </c>
      <c r="AB34" s="18">
        <f t="shared" si="20"/>
        <v>1</v>
      </c>
      <c r="AC34" s="83">
        <f t="shared" si="20"/>
        <v>195523040</v>
      </c>
      <c r="AD34" s="18">
        <f t="shared" si="20"/>
        <v>2</v>
      </c>
      <c r="AE34" s="83">
        <f t="shared" si="20"/>
        <v>14282982479</v>
      </c>
      <c r="AF34" s="18">
        <f t="shared" ref="AF34:AK34" si="21">SUM(AF29:AF33)</f>
        <v>2</v>
      </c>
      <c r="AG34" s="83">
        <f t="shared" si="21"/>
        <v>718927751</v>
      </c>
      <c r="AH34" s="18">
        <f t="shared" si="21"/>
        <v>0</v>
      </c>
      <c r="AI34" s="83">
        <f t="shared" si="21"/>
        <v>0</v>
      </c>
      <c r="AJ34" s="18">
        <f t="shared" si="21"/>
        <v>0</v>
      </c>
      <c r="AK34" s="83">
        <f t="shared" si="21"/>
        <v>0</v>
      </c>
      <c r="AL34" s="18">
        <f t="shared" ref="AL34:AM34" si="22">SUM(AL29:AL33)</f>
        <v>0</v>
      </c>
      <c r="AM34" s="83">
        <f t="shared" si="22"/>
        <v>0</v>
      </c>
      <c r="AN34" s="29"/>
      <c r="AO34" s="30"/>
      <c r="AP34" s="29"/>
      <c r="AQ34" s="30"/>
      <c r="AR34" s="29"/>
      <c r="AS34" s="30"/>
      <c r="AT34" s="29"/>
      <c r="AU34" s="30"/>
      <c r="AV34" s="29"/>
      <c r="AW34" s="30"/>
      <c r="AX34" s="29"/>
      <c r="AY34" s="32"/>
      <c r="AZ34" s="29"/>
      <c r="BA34" s="30"/>
      <c r="BB34" s="33"/>
      <c r="BC34" s="32"/>
      <c r="BD34" s="34"/>
      <c r="BE34" s="32"/>
      <c r="BF34" s="35"/>
      <c r="BG34" s="36"/>
      <c r="BH34" s="35"/>
      <c r="BI34" s="36"/>
      <c r="BJ34" s="35"/>
      <c r="BK34" s="36"/>
    </row>
    <row r="35" spans="1:64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64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64" ht="25.8" x14ac:dyDescent="0.5">
      <c r="A37" s="7" t="s">
        <v>34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64" s="5" customFormat="1" ht="31.5" customHeight="1" x14ac:dyDescent="0.3">
      <c r="A38" s="8"/>
      <c r="B38" s="114" t="s">
        <v>46</v>
      </c>
      <c r="C38" s="114"/>
      <c r="D38" s="113" t="s">
        <v>155</v>
      </c>
      <c r="E38" s="114"/>
      <c r="F38" s="113" t="s">
        <v>83</v>
      </c>
      <c r="G38" s="114"/>
      <c r="H38" s="113" t="s">
        <v>77</v>
      </c>
      <c r="I38" s="114"/>
      <c r="J38" s="113" t="s">
        <v>76</v>
      </c>
      <c r="K38" s="114"/>
      <c r="L38" s="113" t="s">
        <v>74</v>
      </c>
      <c r="M38" s="114"/>
      <c r="N38" s="113" t="s">
        <v>73</v>
      </c>
      <c r="O38" s="114"/>
      <c r="P38" s="113" t="s">
        <v>67</v>
      </c>
      <c r="Q38" s="114"/>
      <c r="R38" s="113" t="s">
        <v>66</v>
      </c>
      <c r="S38" s="114"/>
      <c r="T38" s="113" t="s">
        <v>64</v>
      </c>
      <c r="U38" s="114"/>
      <c r="V38" s="113" t="s">
        <v>63</v>
      </c>
      <c r="W38" s="114"/>
      <c r="X38" s="113" t="s">
        <v>61</v>
      </c>
      <c r="Y38" s="114"/>
      <c r="Z38" s="113" t="s">
        <v>60</v>
      </c>
      <c r="AA38" s="114"/>
      <c r="AB38" s="113" t="s">
        <v>59</v>
      </c>
      <c r="AC38" s="114"/>
      <c r="AD38" s="113" t="s">
        <v>57</v>
      </c>
      <c r="AE38" s="114"/>
      <c r="AF38" s="113" t="s">
        <v>55</v>
      </c>
      <c r="AG38" s="114"/>
      <c r="AH38" s="113" t="s">
        <v>54</v>
      </c>
      <c r="AI38" s="114"/>
      <c r="AJ38" s="113" t="s">
        <v>51</v>
      </c>
      <c r="AK38" s="114"/>
      <c r="AL38" s="113" t="s">
        <v>47</v>
      </c>
      <c r="AM38" s="114"/>
      <c r="AN38" s="111"/>
      <c r="AO38" s="112"/>
      <c r="AP38" s="111"/>
      <c r="AQ38" s="112"/>
      <c r="AR38" s="111"/>
      <c r="AS38" s="112"/>
      <c r="AT38" s="111"/>
      <c r="AU38" s="112"/>
      <c r="AV38" s="111"/>
      <c r="AW38" s="112"/>
      <c r="AX38" s="111"/>
      <c r="AY38" s="112"/>
      <c r="AZ38" s="111"/>
      <c r="BA38" s="112"/>
      <c r="BB38" s="111"/>
      <c r="BC38" s="112"/>
      <c r="BD38" s="111"/>
      <c r="BE38" s="112"/>
      <c r="BF38" s="111"/>
      <c r="BG38" s="112"/>
      <c r="BH38" s="111"/>
      <c r="BI38" s="112"/>
      <c r="BJ38" s="111"/>
      <c r="BK38" s="111"/>
      <c r="BL38"/>
    </row>
    <row r="39" spans="1:64" s="5" customFormat="1" ht="32.25" customHeight="1" x14ac:dyDescent="0.3">
      <c r="B39" s="89" t="s">
        <v>20</v>
      </c>
      <c r="C39" s="81" t="s">
        <v>21</v>
      </c>
      <c r="D39" s="89" t="s">
        <v>20</v>
      </c>
      <c r="E39" s="81" t="s">
        <v>21</v>
      </c>
      <c r="F39" s="89" t="s">
        <v>20</v>
      </c>
      <c r="G39" s="81" t="s">
        <v>21</v>
      </c>
      <c r="H39" s="89" t="s">
        <v>20</v>
      </c>
      <c r="I39" s="81" t="s">
        <v>21</v>
      </c>
      <c r="J39" s="89" t="s">
        <v>20</v>
      </c>
      <c r="K39" s="81" t="s">
        <v>21</v>
      </c>
      <c r="L39" s="89" t="s">
        <v>20</v>
      </c>
      <c r="M39" s="81" t="s">
        <v>21</v>
      </c>
      <c r="N39" s="89" t="s">
        <v>20</v>
      </c>
      <c r="O39" s="81" t="s">
        <v>21</v>
      </c>
      <c r="P39" s="89" t="s">
        <v>20</v>
      </c>
      <c r="Q39" s="81" t="s">
        <v>21</v>
      </c>
      <c r="R39" s="89" t="s">
        <v>20</v>
      </c>
      <c r="S39" s="81" t="s">
        <v>21</v>
      </c>
      <c r="T39" s="89" t="s">
        <v>20</v>
      </c>
      <c r="U39" s="81" t="s">
        <v>21</v>
      </c>
      <c r="V39" s="89" t="s">
        <v>20</v>
      </c>
      <c r="W39" s="81" t="s">
        <v>21</v>
      </c>
      <c r="X39" s="89" t="s">
        <v>20</v>
      </c>
      <c r="Y39" s="81" t="s">
        <v>21</v>
      </c>
      <c r="Z39" s="89" t="s">
        <v>20</v>
      </c>
      <c r="AA39" s="81" t="s">
        <v>21</v>
      </c>
      <c r="AB39" s="89" t="s">
        <v>20</v>
      </c>
      <c r="AC39" s="81" t="s">
        <v>21</v>
      </c>
      <c r="AD39" s="89" t="s">
        <v>20</v>
      </c>
      <c r="AE39" s="81" t="s">
        <v>21</v>
      </c>
      <c r="AF39" s="89" t="s">
        <v>20</v>
      </c>
      <c r="AG39" s="81" t="s">
        <v>21</v>
      </c>
      <c r="AH39" s="89" t="s">
        <v>20</v>
      </c>
      <c r="AI39" s="81" t="s">
        <v>21</v>
      </c>
      <c r="AJ39" s="89" t="s">
        <v>20</v>
      </c>
      <c r="AK39" s="81" t="s">
        <v>21</v>
      </c>
      <c r="AL39" s="89" t="s">
        <v>20</v>
      </c>
      <c r="AM39" s="81" t="s">
        <v>21</v>
      </c>
      <c r="AN39" s="4"/>
      <c r="AO39" s="20"/>
      <c r="AP39" s="4"/>
      <c r="AQ39" s="20"/>
      <c r="AR39" s="4"/>
      <c r="AS39" s="20"/>
      <c r="AT39" s="4"/>
      <c r="AU39" s="20"/>
      <c r="AV39" s="4"/>
      <c r="AW39" s="20"/>
      <c r="AX39" s="4"/>
      <c r="AY39" s="20"/>
      <c r="AZ39" s="4"/>
      <c r="BA39" s="20"/>
      <c r="BB39" s="4"/>
      <c r="BC39" s="20"/>
      <c r="BD39" s="4"/>
      <c r="BE39" s="20"/>
      <c r="BF39" s="4"/>
      <c r="BG39" s="20"/>
      <c r="BH39" s="4"/>
      <c r="BI39" s="20"/>
      <c r="BJ39" s="4"/>
      <c r="BK39" s="20"/>
      <c r="BL39"/>
    </row>
    <row r="40" spans="1:64" ht="21" x14ac:dyDescent="0.3">
      <c r="A40" s="9" t="s">
        <v>31</v>
      </c>
      <c r="B40" s="92">
        <f>B12</f>
        <v>33</v>
      </c>
      <c r="C40" s="84">
        <f t="shared" ref="C40" si="23">C12</f>
        <v>24203967669</v>
      </c>
      <c r="D40" s="19">
        <f>D12</f>
        <v>2</v>
      </c>
      <c r="E40" s="84">
        <f>E12</f>
        <v>1088714170</v>
      </c>
      <c r="F40" s="19">
        <f>F12</f>
        <v>1</v>
      </c>
      <c r="G40" s="84">
        <f>G12</f>
        <v>159490100</v>
      </c>
      <c r="H40" s="19">
        <f>H12</f>
        <v>0</v>
      </c>
      <c r="I40" s="84">
        <f>I12</f>
        <v>0</v>
      </c>
      <c r="J40" s="19">
        <f>J12</f>
        <v>5</v>
      </c>
      <c r="K40" s="84">
        <f>K12</f>
        <v>2782385127</v>
      </c>
      <c r="L40" s="19">
        <f>L12</f>
        <v>2</v>
      </c>
      <c r="M40" s="84">
        <f>M12</f>
        <v>1175595294</v>
      </c>
      <c r="N40" s="19">
        <f>N12</f>
        <v>4</v>
      </c>
      <c r="O40" s="84">
        <f>O12</f>
        <v>920518175</v>
      </c>
      <c r="P40" s="19">
        <f>P12</f>
        <v>2</v>
      </c>
      <c r="Q40" s="84">
        <f>Q12</f>
        <v>805633400</v>
      </c>
      <c r="R40" s="19">
        <f>R12</f>
        <v>3</v>
      </c>
      <c r="S40" s="84">
        <f>S12</f>
        <v>768818365</v>
      </c>
      <c r="T40" s="19">
        <f>T12</f>
        <v>1</v>
      </c>
      <c r="U40" s="84">
        <f>U12</f>
        <v>100223838</v>
      </c>
      <c r="V40" s="19">
        <f>V12</f>
        <v>1</v>
      </c>
      <c r="W40" s="84">
        <f>W12</f>
        <v>117319928</v>
      </c>
      <c r="X40" s="19">
        <f>X12</f>
        <v>4</v>
      </c>
      <c r="Y40" s="84">
        <f>Y12</f>
        <v>658893499</v>
      </c>
      <c r="Z40" s="19">
        <f>Z12</f>
        <v>2</v>
      </c>
      <c r="AA40" s="84">
        <f>AA12</f>
        <v>309950000</v>
      </c>
      <c r="AB40" s="19">
        <f>AB12</f>
        <v>1</v>
      </c>
      <c r="AC40" s="84">
        <f>AC12</f>
        <v>195523040</v>
      </c>
      <c r="AD40" s="19">
        <f>AD12</f>
        <v>2</v>
      </c>
      <c r="AE40" s="84">
        <f>AE12</f>
        <v>14282982479</v>
      </c>
      <c r="AF40" s="19">
        <f>AF12</f>
        <v>2</v>
      </c>
      <c r="AG40" s="84">
        <f>AG12</f>
        <v>718927751</v>
      </c>
      <c r="AH40" s="19">
        <f>AH12</f>
        <v>1</v>
      </c>
      <c r="AI40" s="84">
        <f>AI12</f>
        <v>118992503</v>
      </c>
      <c r="AJ40" s="19">
        <v>0</v>
      </c>
      <c r="AK40" s="84">
        <v>0</v>
      </c>
      <c r="AL40" s="19">
        <f>AL12</f>
        <v>0</v>
      </c>
      <c r="AM40" s="84">
        <f>AM12</f>
        <v>0</v>
      </c>
      <c r="AN40" s="38"/>
      <c r="AO40" s="39"/>
      <c r="AP40" s="38"/>
      <c r="AQ40" s="39"/>
      <c r="AR40" s="38"/>
      <c r="AS40" s="39"/>
      <c r="AT40" s="38"/>
      <c r="AU40" s="39"/>
      <c r="AV40" s="38"/>
      <c r="AW40" s="39"/>
      <c r="AX40" s="40"/>
      <c r="AY40" s="40"/>
      <c r="AZ40" s="38"/>
      <c r="BA40" s="39"/>
      <c r="BB40" s="41"/>
      <c r="BC40" s="40"/>
      <c r="BD40" s="42"/>
      <c r="BE40" s="40"/>
      <c r="BF40" s="43"/>
      <c r="BG40" s="44"/>
      <c r="BH40" s="43"/>
      <c r="BI40" s="44"/>
      <c r="BJ40" s="43"/>
      <c r="BK40" s="44"/>
    </row>
    <row r="41" spans="1:64" ht="21" x14ac:dyDescent="0.3">
      <c r="A41" s="9" t="s">
        <v>32</v>
      </c>
      <c r="B41" s="92">
        <f t="shared" ref="B41:C41" si="24">B23</f>
        <v>22</v>
      </c>
      <c r="C41" s="84">
        <f t="shared" si="24"/>
        <v>5407363730.29</v>
      </c>
      <c r="D41" s="19">
        <f>D23</f>
        <v>3</v>
      </c>
      <c r="E41" s="84">
        <f>E23</f>
        <v>97695870</v>
      </c>
      <c r="F41" s="19">
        <f>F23</f>
        <v>3</v>
      </c>
      <c r="G41" s="84">
        <f>G23</f>
        <v>2502551872.29</v>
      </c>
      <c r="H41" s="19">
        <f>H23</f>
        <v>1</v>
      </c>
      <c r="I41" s="84">
        <f>I23</f>
        <v>11898169</v>
      </c>
      <c r="J41" s="19">
        <f>J23</f>
        <v>2</v>
      </c>
      <c r="K41" s="84">
        <f>K23</f>
        <v>122882728</v>
      </c>
      <c r="L41" s="19">
        <f>L23</f>
        <v>1</v>
      </c>
      <c r="M41" s="84">
        <f>M23</f>
        <v>36394253</v>
      </c>
      <c r="N41" s="19">
        <f>N23</f>
        <v>3</v>
      </c>
      <c r="O41" s="84">
        <f>O23</f>
        <v>166455515</v>
      </c>
      <c r="P41" s="19">
        <f>P23</f>
        <v>0</v>
      </c>
      <c r="Q41" s="84">
        <f>Q23</f>
        <v>0</v>
      </c>
      <c r="R41" s="19">
        <f>R23</f>
        <v>1</v>
      </c>
      <c r="S41" s="84">
        <f>S23</f>
        <v>36390600</v>
      </c>
      <c r="T41" s="19">
        <f>T23</f>
        <v>2</v>
      </c>
      <c r="U41" s="84">
        <f>U23</f>
        <v>528631517</v>
      </c>
      <c r="V41" s="19">
        <f>V23</f>
        <v>4</v>
      </c>
      <c r="W41" s="84">
        <f>W23</f>
        <v>130240000</v>
      </c>
      <c r="X41" s="19">
        <f>X23</f>
        <v>0</v>
      </c>
      <c r="Y41" s="84">
        <f>Y23</f>
        <v>0</v>
      </c>
      <c r="Z41" s="19">
        <f>Z23</f>
        <v>2</v>
      </c>
      <c r="AA41" s="84">
        <f>AA23</f>
        <v>1774223206</v>
      </c>
      <c r="AB41" s="19">
        <f>AB23</f>
        <v>0</v>
      </c>
      <c r="AC41" s="84">
        <f>AC23</f>
        <v>0</v>
      </c>
      <c r="AD41" s="19">
        <f>AD23</f>
        <v>0</v>
      </c>
      <c r="AE41" s="84">
        <f>AE23</f>
        <v>0</v>
      </c>
      <c r="AF41" s="19">
        <f>AF23</f>
        <v>0</v>
      </c>
      <c r="AG41" s="84">
        <f>AG23</f>
        <v>0</v>
      </c>
      <c r="AH41" s="19">
        <f>AH23</f>
        <v>0</v>
      </c>
      <c r="AI41" s="84">
        <f>AI23</f>
        <v>0</v>
      </c>
      <c r="AJ41" s="19">
        <v>0</v>
      </c>
      <c r="AK41" s="84">
        <v>0</v>
      </c>
      <c r="AL41" s="19">
        <f>AL23</f>
        <v>0</v>
      </c>
      <c r="AM41" s="84">
        <f>AM23</f>
        <v>0</v>
      </c>
      <c r="AN41" s="38"/>
      <c r="AO41" s="39"/>
      <c r="AP41" s="38"/>
      <c r="AQ41" s="39"/>
      <c r="AR41" s="38"/>
      <c r="AS41" s="39"/>
      <c r="AT41" s="38"/>
      <c r="AU41" s="39"/>
      <c r="AV41" s="38"/>
      <c r="AW41" s="39"/>
      <c r="AX41" s="40"/>
      <c r="AY41" s="40"/>
      <c r="AZ41" s="38"/>
      <c r="BA41" s="39"/>
      <c r="BB41" s="41"/>
      <c r="BC41" s="40"/>
      <c r="BD41" s="42"/>
      <c r="BE41" s="40"/>
      <c r="BF41" s="43"/>
      <c r="BG41" s="44"/>
      <c r="BH41" s="43"/>
      <c r="BI41" s="44"/>
      <c r="BJ41" s="43"/>
      <c r="BK41" s="44"/>
    </row>
    <row r="42" spans="1:64" ht="21" x14ac:dyDescent="0.3">
      <c r="A42" s="9" t="s">
        <v>33</v>
      </c>
      <c r="B42" s="91">
        <f t="shared" ref="B42:C42" si="25">B34</f>
        <v>54</v>
      </c>
      <c r="C42" s="83">
        <f t="shared" si="25"/>
        <v>29492338896.290001</v>
      </c>
      <c r="D42" s="18">
        <f>D34</f>
        <v>5</v>
      </c>
      <c r="E42" s="83">
        <f>E34</f>
        <v>1186410040</v>
      </c>
      <c r="F42" s="18">
        <f>F34</f>
        <v>4</v>
      </c>
      <c r="G42" s="83">
        <f>G34</f>
        <v>2662041972.29</v>
      </c>
      <c r="H42" s="18">
        <f>H34</f>
        <v>1</v>
      </c>
      <c r="I42" s="83">
        <f>I34</f>
        <v>11898169</v>
      </c>
      <c r="J42" s="18">
        <f>J34</f>
        <v>7</v>
      </c>
      <c r="K42" s="83">
        <f>K34</f>
        <v>2905267855</v>
      </c>
      <c r="L42" s="18">
        <f>L34</f>
        <v>3</v>
      </c>
      <c r="M42" s="83">
        <f>M34</f>
        <v>1211989547</v>
      </c>
      <c r="N42" s="18">
        <f>N34</f>
        <v>7</v>
      </c>
      <c r="O42" s="83">
        <f>O34</f>
        <v>1086973690</v>
      </c>
      <c r="P42" s="18">
        <f>P34</f>
        <v>2</v>
      </c>
      <c r="Q42" s="83">
        <f>Q34</f>
        <v>805633400</v>
      </c>
      <c r="R42" s="18">
        <f>R34</f>
        <v>4</v>
      </c>
      <c r="S42" s="83">
        <f>S34</f>
        <v>805208965</v>
      </c>
      <c r="T42" s="18">
        <f>T34</f>
        <v>3</v>
      </c>
      <c r="U42" s="83">
        <f>U34</f>
        <v>628855355</v>
      </c>
      <c r="V42" s="18">
        <f>V34</f>
        <v>5</v>
      </c>
      <c r="W42" s="83">
        <f>W34</f>
        <v>247559928</v>
      </c>
      <c r="X42" s="18">
        <f>X34</f>
        <v>4</v>
      </c>
      <c r="Y42" s="83">
        <f>Y34</f>
        <v>658893499</v>
      </c>
      <c r="Z42" s="18">
        <f>Z34</f>
        <v>4</v>
      </c>
      <c r="AA42" s="83">
        <f>AA34</f>
        <v>2084173206</v>
      </c>
      <c r="AB42" s="18">
        <f>AB34</f>
        <v>1</v>
      </c>
      <c r="AC42" s="83">
        <f>AC34</f>
        <v>195523040</v>
      </c>
      <c r="AD42" s="18">
        <f>AD34</f>
        <v>2</v>
      </c>
      <c r="AE42" s="83">
        <f>AE34</f>
        <v>14282982479</v>
      </c>
      <c r="AF42" s="18">
        <f>AF34</f>
        <v>2</v>
      </c>
      <c r="AG42" s="83">
        <f>AG34</f>
        <v>718927751</v>
      </c>
      <c r="AH42" s="18">
        <f>AH34</f>
        <v>0</v>
      </c>
      <c r="AI42" s="83">
        <f>AI34</f>
        <v>0</v>
      </c>
      <c r="AJ42" s="18">
        <v>0</v>
      </c>
      <c r="AK42" s="83">
        <v>0</v>
      </c>
      <c r="AL42" s="18">
        <f>AL34</f>
        <v>0</v>
      </c>
      <c r="AM42" s="83">
        <f>AM34</f>
        <v>0</v>
      </c>
      <c r="AN42" s="29"/>
      <c r="AO42" s="30"/>
      <c r="AP42" s="29"/>
      <c r="AQ42" s="30"/>
      <c r="AR42" s="29"/>
      <c r="AS42" s="30"/>
      <c r="AT42" s="29"/>
      <c r="AU42" s="30"/>
      <c r="AV42" s="32"/>
      <c r="AW42" s="32"/>
      <c r="AX42" s="29"/>
      <c r="AY42" s="30"/>
      <c r="AZ42" s="33"/>
      <c r="BA42" s="32"/>
      <c r="BB42" s="34"/>
      <c r="BC42" s="32"/>
      <c r="BD42" s="35"/>
      <c r="BE42" s="36"/>
      <c r="BF42" s="35"/>
      <c r="BG42" s="36"/>
      <c r="BH42" s="35"/>
      <c r="BI42" s="36"/>
    </row>
    <row r="46" spans="1:64" ht="28.8" x14ac:dyDescent="0.55000000000000004">
      <c r="A46" s="11" t="s">
        <v>39</v>
      </c>
    </row>
    <row r="47" spans="1:64" ht="28.8" x14ac:dyDescent="0.55000000000000004">
      <c r="A47" s="11" t="s">
        <v>44</v>
      </c>
      <c r="B47" s="93" t="s">
        <v>157</v>
      </c>
    </row>
    <row r="48" spans="1:64" ht="25.8" x14ac:dyDescent="0.5">
      <c r="A48" s="10"/>
    </row>
    <row r="49" spans="2:38" ht="18" x14ac:dyDescent="0.3">
      <c r="B49" s="116" t="s">
        <v>38</v>
      </c>
      <c r="C49" s="116"/>
    </row>
    <row r="50" spans="2:38" s="5" customFormat="1" ht="46.5" customHeight="1" x14ac:dyDescent="0.3">
      <c r="B50" s="94"/>
      <c r="C50" s="80" t="s">
        <v>49</v>
      </c>
      <c r="D50" s="97" t="s">
        <v>156</v>
      </c>
      <c r="E50" s="97" t="s">
        <v>78</v>
      </c>
      <c r="F50" s="97" t="s">
        <v>75</v>
      </c>
      <c r="G50" s="97" t="s">
        <v>68</v>
      </c>
      <c r="H50" s="97" t="s">
        <v>65</v>
      </c>
      <c r="I50" s="97" t="s">
        <v>62</v>
      </c>
      <c r="J50" s="97" t="s">
        <v>58</v>
      </c>
      <c r="K50" s="97" t="s">
        <v>56</v>
      </c>
      <c r="L50" s="97" t="s">
        <v>50</v>
      </c>
      <c r="M50" s="94"/>
      <c r="N50" s="85"/>
      <c r="O50" s="94"/>
      <c r="P50" s="85"/>
      <c r="Q50" s="94"/>
      <c r="R50" s="85"/>
      <c r="S50" s="94"/>
      <c r="T50" s="85"/>
      <c r="U50" s="94"/>
      <c r="V50" s="85"/>
      <c r="W50" s="94"/>
      <c r="X50" s="85"/>
      <c r="Y50" s="94"/>
      <c r="Z50" s="85"/>
      <c r="AA50" s="94"/>
      <c r="AB50" s="85"/>
      <c r="AC50" s="94"/>
      <c r="AD50" s="85"/>
      <c r="AE50" s="94"/>
      <c r="AF50" s="85"/>
      <c r="AG50" s="94"/>
      <c r="AH50" s="85"/>
      <c r="AI50" s="94"/>
      <c r="AJ50" s="85"/>
      <c r="AK50" s="94"/>
      <c r="AL50" s="85"/>
    </row>
    <row r="51" spans="2:38" ht="21" x14ac:dyDescent="0.3">
      <c r="B51" s="95" t="s">
        <v>31</v>
      </c>
      <c r="C51" s="86">
        <f>L51+K51+J51+I51+H51+G51+F51+E51+D51</f>
        <v>24203.967669000001</v>
      </c>
      <c r="D51" s="86">
        <f>(E40+G40)/1000000</f>
        <v>1248.20427</v>
      </c>
      <c r="E51" s="86">
        <f>(I40+K40)/1000000</f>
        <v>2782.385127</v>
      </c>
      <c r="F51" s="86">
        <f>(M40+O40)/1000000</f>
        <v>2096.1134689999999</v>
      </c>
      <c r="G51" s="86">
        <f>(Q40+S40)/1000000</f>
        <v>1574.451765</v>
      </c>
      <c r="H51" s="86">
        <f>(U40+W40)/1000000</f>
        <v>217.54376600000001</v>
      </c>
      <c r="I51" s="86">
        <f>(Y40+AA40)/1000000</f>
        <v>968.84349899999995</v>
      </c>
      <c r="J51" s="86">
        <f>(AC40+AE40)/1000000</f>
        <v>14478.505519</v>
      </c>
      <c r="K51" s="86">
        <f>(AG40+AI40)/1000000</f>
        <v>837.920254</v>
      </c>
      <c r="L51" s="86">
        <v>0</v>
      </c>
      <c r="M51" s="88"/>
      <c r="N51" s="79"/>
      <c r="O51" s="88"/>
      <c r="P51" s="79"/>
      <c r="Q51" s="88"/>
      <c r="R51" s="79"/>
      <c r="S51" s="88"/>
      <c r="T51" s="79"/>
      <c r="U51" s="88"/>
      <c r="V51" s="79"/>
      <c r="W51" s="88"/>
      <c r="X51" s="79"/>
      <c r="Y51" s="88"/>
      <c r="Z51" s="79"/>
      <c r="AA51" s="88"/>
      <c r="AB51" s="79"/>
      <c r="AC51" s="88"/>
      <c r="AD51" s="79"/>
      <c r="AE51" s="88"/>
      <c r="AF51" s="79"/>
      <c r="AG51" s="88"/>
      <c r="AH51" s="79"/>
      <c r="AI51" s="88"/>
      <c r="AJ51" s="79"/>
      <c r="AK51" s="88"/>
      <c r="AL51" s="79"/>
    </row>
    <row r="52" spans="2:38" ht="21" x14ac:dyDescent="0.3">
      <c r="B52" s="95" t="s">
        <v>36</v>
      </c>
      <c r="C52" s="86">
        <f>L52+K52+J52+I52+H52+G52+F52+E52+D52</f>
        <v>5407.3637302900006</v>
      </c>
      <c r="D52" s="86">
        <f>(E41+G41)/1000000</f>
        <v>2600.2477422900001</v>
      </c>
      <c r="E52" s="86">
        <f>(I41+K41)/1000000</f>
        <v>134.78089700000001</v>
      </c>
      <c r="F52" s="86">
        <f>(M41+O41)/1000000</f>
        <v>202.84976800000001</v>
      </c>
      <c r="G52" s="86">
        <f>(Q41+S41)/1000000</f>
        <v>36.390599999999999</v>
      </c>
      <c r="H52" s="86">
        <f>(U41+W41)/1000000</f>
        <v>658.87151700000004</v>
      </c>
      <c r="I52" s="86">
        <f>(Y41+AA41)/1000000</f>
        <v>1774.2232059999999</v>
      </c>
      <c r="J52" s="86">
        <f>(AC41+AE41)/1000000</f>
        <v>0</v>
      </c>
      <c r="K52" s="86">
        <f>(AG41+AI41)/1000000</f>
        <v>0</v>
      </c>
      <c r="L52" s="86">
        <v>0</v>
      </c>
      <c r="M52" s="88"/>
      <c r="N52" s="79"/>
      <c r="O52" s="88"/>
      <c r="P52" s="79"/>
      <c r="Q52" s="88"/>
      <c r="R52" s="79"/>
      <c r="S52" s="88"/>
      <c r="T52" s="79"/>
      <c r="U52" s="88"/>
      <c r="V52" s="79"/>
      <c r="W52" s="88"/>
      <c r="X52" s="79"/>
      <c r="Y52" s="88"/>
      <c r="Z52" s="79"/>
      <c r="AA52" s="88"/>
      <c r="AB52" s="79"/>
      <c r="AC52" s="88"/>
      <c r="AD52" s="79"/>
      <c r="AE52" s="88"/>
      <c r="AF52" s="79"/>
      <c r="AG52" s="88"/>
      <c r="AH52" s="79"/>
      <c r="AI52" s="88"/>
      <c r="AJ52" s="79"/>
      <c r="AK52" s="88"/>
      <c r="AL52" s="79"/>
    </row>
    <row r="53" spans="2:38" ht="21" x14ac:dyDescent="0.3">
      <c r="B53" s="95" t="s">
        <v>33</v>
      </c>
      <c r="C53" s="84">
        <f>+C51+C52</f>
        <v>29611.33139929</v>
      </c>
      <c r="D53" s="84">
        <f>+D51+D52</f>
        <v>3848.4520122900003</v>
      </c>
      <c r="E53" s="84">
        <f>+E51+E52</f>
        <v>2917.1660240000001</v>
      </c>
      <c r="F53" s="84">
        <f>+F51+F52</f>
        <v>2298.9632369999999</v>
      </c>
      <c r="G53" s="84">
        <f>+G51+G52</f>
        <v>1610.842365</v>
      </c>
      <c r="H53" s="84">
        <f t="shared" ref="H53:K53" si="26">+H51+H52</f>
        <v>876.41528300000004</v>
      </c>
      <c r="I53" s="84">
        <f t="shared" si="26"/>
        <v>2743.0667049999997</v>
      </c>
      <c r="J53" s="84">
        <f t="shared" si="26"/>
        <v>14478.505519</v>
      </c>
      <c r="K53" s="84">
        <f t="shared" si="26"/>
        <v>837.920254</v>
      </c>
      <c r="L53" s="84">
        <v>0</v>
      </c>
      <c r="M53" s="88"/>
      <c r="N53" s="79"/>
      <c r="O53" s="88"/>
      <c r="P53" s="79"/>
      <c r="Q53" s="88"/>
      <c r="R53" s="79"/>
      <c r="S53" s="88"/>
      <c r="T53" s="79"/>
      <c r="U53" s="88"/>
      <c r="V53" s="79"/>
      <c r="W53" s="88"/>
      <c r="X53" s="79"/>
      <c r="Y53" s="88"/>
      <c r="Z53" s="79"/>
      <c r="AA53" s="88"/>
      <c r="AB53" s="79"/>
      <c r="AC53" s="88"/>
      <c r="AD53" s="79"/>
      <c r="AE53" s="88"/>
      <c r="AF53" s="79"/>
      <c r="AG53" s="88"/>
      <c r="AH53" s="79"/>
      <c r="AI53" s="88"/>
      <c r="AJ53" s="79"/>
      <c r="AK53" s="88"/>
      <c r="AL53" s="79"/>
    </row>
    <row r="54" spans="2:38" x14ac:dyDescent="0.3">
      <c r="D54" s="79"/>
      <c r="E54" s="88"/>
      <c r="F54" s="79"/>
      <c r="G54" s="88"/>
      <c r="H54" s="79"/>
      <c r="I54" s="88"/>
      <c r="J54" s="79"/>
      <c r="K54" s="88"/>
      <c r="L54" s="79"/>
      <c r="M54" s="88"/>
      <c r="N54" s="79"/>
      <c r="O54" s="88"/>
      <c r="P54" s="79"/>
      <c r="Q54" s="88"/>
      <c r="R54" s="79"/>
      <c r="S54" s="88"/>
      <c r="T54" s="79"/>
      <c r="U54" s="88"/>
      <c r="V54" s="79"/>
      <c r="W54" s="88"/>
      <c r="X54" s="79"/>
      <c r="Y54" s="88"/>
      <c r="Z54" s="79"/>
      <c r="AA54"/>
      <c r="AB54"/>
      <c r="AC54"/>
      <c r="AD54"/>
      <c r="AE54"/>
      <c r="AF54"/>
      <c r="AG54"/>
      <c r="AH54"/>
      <c r="AI54"/>
      <c r="AJ54"/>
      <c r="AK54"/>
    </row>
    <row r="55" spans="2:38" x14ac:dyDescent="0.3">
      <c r="D55" s="79"/>
      <c r="E55" s="88"/>
      <c r="F55" s="79"/>
      <c r="G55" s="88"/>
      <c r="H55" s="79"/>
      <c r="I55" s="88"/>
      <c r="J55" s="79"/>
      <c r="K55" s="88"/>
      <c r="L55" s="79"/>
      <c r="M55" s="88"/>
      <c r="N55" s="79"/>
      <c r="O55" s="88"/>
      <c r="P55" s="79"/>
      <c r="Q55" s="88"/>
      <c r="R55" s="79"/>
      <c r="S55" s="88"/>
      <c r="T55" s="79"/>
      <c r="U55" s="88"/>
      <c r="V55" s="79"/>
      <c r="W55" s="88"/>
      <c r="X55" s="79"/>
      <c r="Y55" s="88"/>
      <c r="Z55" s="79"/>
      <c r="AA55"/>
      <c r="AB55"/>
      <c r="AC55"/>
      <c r="AD55"/>
      <c r="AE55"/>
      <c r="AF55"/>
      <c r="AG55"/>
      <c r="AH55"/>
      <c r="AI55"/>
      <c r="AJ55"/>
      <c r="AK55"/>
    </row>
    <row r="56" spans="2:38" ht="23.25" customHeight="1" x14ac:dyDescent="0.3">
      <c r="C56" s="87" t="s">
        <v>37</v>
      </c>
      <c r="D56" s="79"/>
      <c r="E56" s="88"/>
      <c r="F56" s="79"/>
      <c r="G56" s="88"/>
      <c r="H56" s="79"/>
      <c r="I56" s="88"/>
      <c r="J56" s="79"/>
      <c r="K56" s="88"/>
      <c r="L56" s="79"/>
      <c r="M56" s="88"/>
      <c r="N56" s="79"/>
      <c r="O56" s="88"/>
      <c r="P56" s="79"/>
      <c r="Q56" s="88"/>
      <c r="R56" s="79"/>
      <c r="S56" s="88"/>
      <c r="T56" s="79"/>
      <c r="U56" s="88"/>
      <c r="V56" s="79"/>
      <c r="W56" s="88"/>
      <c r="X56" s="79"/>
      <c r="Y56" s="88"/>
      <c r="Z56" s="79"/>
      <c r="AA56"/>
      <c r="AB56"/>
      <c r="AC56"/>
      <c r="AD56"/>
      <c r="AE56"/>
      <c r="AF56"/>
      <c r="AG56"/>
      <c r="AH56"/>
      <c r="AI56"/>
      <c r="AJ56"/>
      <c r="AK56"/>
    </row>
    <row r="57" spans="2:38" s="5" customFormat="1" ht="48" customHeight="1" x14ac:dyDescent="0.3">
      <c r="B57" s="94"/>
      <c r="C57" s="80" t="s">
        <v>49</v>
      </c>
      <c r="D57" s="97" t="s">
        <v>156</v>
      </c>
      <c r="E57" s="97" t="s">
        <v>78</v>
      </c>
      <c r="F57" s="97" t="s">
        <v>75</v>
      </c>
      <c r="G57" s="97" t="s">
        <v>68</v>
      </c>
      <c r="H57" s="97" t="s">
        <v>65</v>
      </c>
      <c r="I57" s="97" t="s">
        <v>62</v>
      </c>
      <c r="J57" s="97" t="s">
        <v>58</v>
      </c>
      <c r="K57" s="97" t="s">
        <v>56</v>
      </c>
      <c r="L57" s="97" t="s">
        <v>50</v>
      </c>
      <c r="M57" s="94"/>
      <c r="N57" s="85"/>
      <c r="O57" s="94"/>
      <c r="P57" s="85"/>
      <c r="Q57" s="94"/>
      <c r="R57" s="85"/>
      <c r="S57" s="94"/>
      <c r="T57" s="85"/>
      <c r="U57" s="94"/>
      <c r="V57" s="85"/>
      <c r="W57" s="94"/>
      <c r="X57" s="85"/>
      <c r="Y57" s="94"/>
      <c r="Z57" s="85"/>
      <c r="AA57" s="94"/>
      <c r="AB57" s="85"/>
      <c r="AC57" s="94"/>
      <c r="AD57" s="85"/>
      <c r="AE57" s="94"/>
      <c r="AF57" s="85"/>
      <c r="AG57" s="94"/>
      <c r="AH57" s="85"/>
      <c r="AI57" s="94"/>
      <c r="AJ57" s="85"/>
      <c r="AK57" s="94"/>
      <c r="AL57" s="85"/>
    </row>
    <row r="58" spans="2:38" ht="21" x14ac:dyDescent="0.3">
      <c r="B58" s="95" t="s">
        <v>31</v>
      </c>
      <c r="C58" s="96">
        <f>L58+K58+J58+I58+H58+G58+F58+E58+D58</f>
        <v>33</v>
      </c>
      <c r="D58" s="96">
        <f>D40+F40</f>
        <v>3</v>
      </c>
      <c r="E58" s="96">
        <f>H40+J40</f>
        <v>5</v>
      </c>
      <c r="F58" s="96">
        <f>L40+N40</f>
        <v>6</v>
      </c>
      <c r="G58" s="96">
        <f>P40+R40</f>
        <v>5</v>
      </c>
      <c r="H58" s="96">
        <f>T40+V40</f>
        <v>2</v>
      </c>
      <c r="I58" s="96">
        <f>X40+Z40</f>
        <v>6</v>
      </c>
      <c r="J58" s="96">
        <f>AB40+AD40</f>
        <v>3</v>
      </c>
      <c r="K58" s="96">
        <f>AF40+AH40</f>
        <v>3</v>
      </c>
      <c r="L58" s="96">
        <v>0</v>
      </c>
      <c r="M58" s="88"/>
      <c r="N58" s="79"/>
      <c r="O58" s="88"/>
      <c r="P58" s="79"/>
      <c r="Q58" s="88"/>
      <c r="R58" s="79"/>
      <c r="S58" s="88"/>
      <c r="T58" s="79"/>
      <c r="U58" s="88"/>
      <c r="V58" s="79"/>
      <c r="W58" s="88"/>
      <c r="X58" s="79"/>
      <c r="Y58" s="88"/>
      <c r="Z58" s="79"/>
      <c r="AA58" s="88"/>
      <c r="AB58" s="79"/>
      <c r="AC58" s="88"/>
      <c r="AD58" s="79"/>
      <c r="AE58" s="88"/>
      <c r="AF58" s="79"/>
      <c r="AG58" s="88"/>
      <c r="AH58" s="79"/>
      <c r="AI58" s="88"/>
      <c r="AJ58" s="79"/>
      <c r="AK58" s="88"/>
      <c r="AL58" s="79"/>
    </row>
    <row r="59" spans="2:38" ht="21" x14ac:dyDescent="0.3">
      <c r="B59" s="95" t="s">
        <v>36</v>
      </c>
      <c r="C59" s="96">
        <f>L59+K59+J59+I59+H59+G59+F59+E59+D59</f>
        <v>22</v>
      </c>
      <c r="D59" s="96">
        <f>D41+F41</f>
        <v>6</v>
      </c>
      <c r="E59" s="96">
        <f t="shared" ref="E59:E60" si="27">H41+J41</f>
        <v>3</v>
      </c>
      <c r="F59" s="96">
        <f t="shared" ref="F59" si="28">L41+N41</f>
        <v>4</v>
      </c>
      <c r="G59" s="96">
        <f t="shared" ref="G59" si="29">P41+R41</f>
        <v>1</v>
      </c>
      <c r="H59" s="96">
        <f t="shared" ref="H59" si="30">T41+V41</f>
        <v>6</v>
      </c>
      <c r="I59" s="96">
        <f>X41+Z41</f>
        <v>2</v>
      </c>
      <c r="J59" s="96">
        <f>AB41+AD41</f>
        <v>0</v>
      </c>
      <c r="K59" s="96">
        <f>AF41+AH41</f>
        <v>0</v>
      </c>
      <c r="L59" s="96">
        <v>0</v>
      </c>
      <c r="M59" s="88"/>
      <c r="N59" s="79"/>
      <c r="O59" s="88"/>
      <c r="P59" s="79"/>
      <c r="Q59" s="88"/>
      <c r="R59" s="79"/>
      <c r="S59" s="88"/>
      <c r="T59" s="79"/>
      <c r="U59" s="88"/>
      <c r="V59" s="79"/>
      <c r="W59" s="88"/>
      <c r="X59" s="79"/>
      <c r="Y59" s="88"/>
      <c r="Z59" s="79"/>
      <c r="AA59" s="88"/>
      <c r="AB59" s="79"/>
      <c r="AC59" s="88"/>
      <c r="AD59" s="79"/>
      <c r="AE59" s="88"/>
      <c r="AF59" s="79"/>
      <c r="AG59" s="88"/>
      <c r="AH59" s="79"/>
      <c r="AI59" s="88"/>
      <c r="AJ59" s="79"/>
      <c r="AK59" s="88"/>
      <c r="AL59" s="79"/>
    </row>
    <row r="60" spans="2:38" ht="21" x14ac:dyDescent="0.3">
      <c r="B60" s="95" t="s">
        <v>33</v>
      </c>
      <c r="C60" s="96">
        <f>L60+K60+J60+I60+H60+G60+F60+E60+D60</f>
        <v>54</v>
      </c>
      <c r="D60" s="96">
        <f>D42+F42</f>
        <v>9</v>
      </c>
      <c r="E60" s="96">
        <f>H42+J42</f>
        <v>8</v>
      </c>
      <c r="F60" s="96">
        <f>L42+N42</f>
        <v>10</v>
      </c>
      <c r="G60" s="96">
        <f>P42+R42</f>
        <v>6</v>
      </c>
      <c r="H60" s="96">
        <f>T42+V42</f>
        <v>8</v>
      </c>
      <c r="I60" s="96">
        <f>X42+Z42</f>
        <v>8</v>
      </c>
      <c r="J60" s="96">
        <f>AB42+AD42</f>
        <v>3</v>
      </c>
      <c r="K60" s="96">
        <f>AF42+AH42</f>
        <v>2</v>
      </c>
      <c r="L60" s="96">
        <v>0</v>
      </c>
      <c r="M60" s="88"/>
      <c r="N60" s="79"/>
      <c r="O60" s="88"/>
      <c r="P60" s="79"/>
      <c r="Q60" s="88"/>
      <c r="R60" s="79"/>
      <c r="S60" s="88"/>
      <c r="T60" s="79"/>
      <c r="U60" s="88"/>
      <c r="V60" s="79"/>
      <c r="W60" s="88"/>
      <c r="X60" s="79"/>
      <c r="Y60" s="88"/>
      <c r="Z60" s="79"/>
      <c r="AA60" s="88"/>
      <c r="AB60" s="79"/>
      <c r="AC60" s="88"/>
      <c r="AD60" s="79"/>
      <c r="AE60" s="88"/>
      <c r="AF60" s="79"/>
      <c r="AG60" s="88"/>
      <c r="AH60" s="79"/>
      <c r="AI60" s="88"/>
      <c r="AJ60" s="79"/>
      <c r="AK60" s="88"/>
      <c r="AL60" s="79"/>
    </row>
    <row r="61" spans="2:38" x14ac:dyDescent="0.3">
      <c r="D61" s="79"/>
    </row>
    <row r="85" spans="1:37" s="5" customFormat="1" ht="31.5" customHeight="1" x14ac:dyDescent="0.3">
      <c r="A85" s="13" t="s">
        <v>40</v>
      </c>
      <c r="B85" s="94"/>
      <c r="C85" s="85"/>
      <c r="D85" s="94"/>
      <c r="E85" s="85"/>
      <c r="F85" s="94"/>
      <c r="G85" s="85"/>
      <c r="H85" s="94"/>
      <c r="I85" s="85"/>
      <c r="J85" s="94"/>
      <c r="K85" s="85"/>
      <c r="L85" s="94"/>
      <c r="M85" s="85"/>
      <c r="N85" s="94"/>
      <c r="O85" s="85"/>
      <c r="P85" s="94"/>
      <c r="Q85" s="85"/>
      <c r="R85" s="94"/>
      <c r="S85" s="85"/>
      <c r="T85" s="94"/>
      <c r="U85" s="85"/>
      <c r="V85" s="94"/>
      <c r="W85" s="85"/>
      <c r="X85" s="94"/>
      <c r="Y85" s="85"/>
      <c r="Z85" s="94"/>
      <c r="AA85" s="85"/>
      <c r="AB85" s="94"/>
      <c r="AC85" s="85"/>
      <c r="AD85" s="94"/>
      <c r="AE85" s="85"/>
      <c r="AF85" s="94"/>
      <c r="AG85" s="85"/>
      <c r="AH85" s="94"/>
      <c r="AI85" s="85"/>
      <c r="AJ85" s="94"/>
      <c r="AK85" s="85"/>
    </row>
    <row r="86" spans="1:37" ht="18" x14ac:dyDescent="0.35">
      <c r="A86" s="12" t="s">
        <v>41</v>
      </c>
    </row>
  </sheetData>
  <mergeCells count="127">
    <mergeCell ref="AB5:AC5"/>
    <mergeCell ref="AB16:AC16"/>
    <mergeCell ref="AB27:AC27"/>
    <mergeCell ref="AB38:AC38"/>
    <mergeCell ref="Z5:AA5"/>
    <mergeCell ref="Z38:AA38"/>
    <mergeCell ref="AD5:AE5"/>
    <mergeCell ref="AD16:AE16"/>
    <mergeCell ref="D5:E5"/>
    <mergeCell ref="D16:E16"/>
    <mergeCell ref="D27:E27"/>
    <mergeCell ref="D38:E38"/>
    <mergeCell ref="B49:C49"/>
    <mergeCell ref="B38:C38"/>
    <mergeCell ref="X5:Y5"/>
    <mergeCell ref="X16:Y16"/>
    <mergeCell ref="X27:Y27"/>
    <mergeCell ref="X38:Y38"/>
    <mergeCell ref="B27:C27"/>
    <mergeCell ref="L5:M5"/>
    <mergeCell ref="L16:M16"/>
    <mergeCell ref="L27:M27"/>
    <mergeCell ref="L38:M38"/>
    <mergeCell ref="J5:K5"/>
    <mergeCell ref="J16:K16"/>
    <mergeCell ref="F5:G5"/>
    <mergeCell ref="F16:G16"/>
    <mergeCell ref="F27:G27"/>
    <mergeCell ref="F38:G38"/>
    <mergeCell ref="H5:I5"/>
    <mergeCell ref="H16:I16"/>
    <mergeCell ref="H27:I27"/>
    <mergeCell ref="A1:C1"/>
    <mergeCell ref="A2:C2"/>
    <mergeCell ref="B5:C5"/>
    <mergeCell ref="B16:C16"/>
    <mergeCell ref="V5:W5"/>
    <mergeCell ref="V16:W16"/>
    <mergeCell ref="V27:W27"/>
    <mergeCell ref="V38:W38"/>
    <mergeCell ref="T5:U5"/>
    <mergeCell ref="T16:U16"/>
    <mergeCell ref="T27:U27"/>
    <mergeCell ref="T38:U38"/>
    <mergeCell ref="R5:S5"/>
    <mergeCell ref="P5:Q5"/>
    <mergeCell ref="P16:Q16"/>
    <mergeCell ref="R16:S16"/>
    <mergeCell ref="R27:S27"/>
    <mergeCell ref="R38:S38"/>
    <mergeCell ref="N5:O5"/>
    <mergeCell ref="N16:O16"/>
    <mergeCell ref="N27:O27"/>
    <mergeCell ref="N38:O38"/>
    <mergeCell ref="P27:Q27"/>
    <mergeCell ref="J38:K38"/>
    <mergeCell ref="BJ5:BK5"/>
    <mergeCell ref="BB38:BC38"/>
    <mergeCell ref="BH5:BI5"/>
    <mergeCell ref="BJ16:BK16"/>
    <mergeCell ref="BD38:BE38"/>
    <mergeCell ref="BH27:BI27"/>
    <mergeCell ref="BF5:BG5"/>
    <mergeCell ref="BB5:BC5"/>
    <mergeCell ref="BB16:BC16"/>
    <mergeCell ref="BB27:BC27"/>
    <mergeCell ref="BF27:BG27"/>
    <mergeCell ref="BD27:BE27"/>
    <mergeCell ref="BJ38:BK38"/>
    <mergeCell ref="BJ27:BK27"/>
    <mergeCell ref="BD5:BE5"/>
    <mergeCell ref="BH38:BI38"/>
    <mergeCell ref="BH16:BI16"/>
    <mergeCell ref="BF38:BG38"/>
    <mergeCell ref="BF16:BG16"/>
    <mergeCell ref="BD16:BE16"/>
    <mergeCell ref="AX5:AY5"/>
    <mergeCell ref="AV38:AW38"/>
    <mergeCell ref="AX16:AY16"/>
    <mergeCell ref="AX27:AY27"/>
    <mergeCell ref="AX38:AY38"/>
    <mergeCell ref="AZ38:BA38"/>
    <mergeCell ref="AV27:AW27"/>
    <mergeCell ref="AH5:AI5"/>
    <mergeCell ref="AH16:AI16"/>
    <mergeCell ref="AH27:AI27"/>
    <mergeCell ref="AZ5:BA5"/>
    <mergeCell ref="AZ16:BA16"/>
    <mergeCell ref="AZ27:BA27"/>
    <mergeCell ref="AT5:AU5"/>
    <mergeCell ref="AT16:AU16"/>
    <mergeCell ref="AN5:AO5"/>
    <mergeCell ref="AP5:AQ5"/>
    <mergeCell ref="AL27:AM27"/>
    <mergeCell ref="AJ27:AK27"/>
    <mergeCell ref="AV5:AW5"/>
    <mergeCell ref="AV16:AW16"/>
    <mergeCell ref="AN27:AO27"/>
    <mergeCell ref="AT27:AU27"/>
    <mergeCell ref="AH38:AI38"/>
    <mergeCell ref="H38:I38"/>
    <mergeCell ref="AT38:AU38"/>
    <mergeCell ref="AN38:AO38"/>
    <mergeCell ref="AP38:AQ38"/>
    <mergeCell ref="AR27:AS27"/>
    <mergeCell ref="AP27:AQ27"/>
    <mergeCell ref="Z16:AA16"/>
    <mergeCell ref="Z27:AA27"/>
    <mergeCell ref="AF27:AG27"/>
    <mergeCell ref="AF38:AG38"/>
    <mergeCell ref="P38:Q38"/>
    <mergeCell ref="AL38:AM38"/>
    <mergeCell ref="AR38:AS38"/>
    <mergeCell ref="AJ38:AK38"/>
    <mergeCell ref="J27:K27"/>
    <mergeCell ref="AD27:AE27"/>
    <mergeCell ref="AD38:AE38"/>
    <mergeCell ref="AR5:AS5"/>
    <mergeCell ref="AN16:AO16"/>
    <mergeCell ref="AR16:AS16"/>
    <mergeCell ref="AJ5:AK5"/>
    <mergeCell ref="AJ16:AK16"/>
    <mergeCell ref="AP16:AQ16"/>
    <mergeCell ref="AF5:AG5"/>
    <mergeCell ref="AF16:AG16"/>
    <mergeCell ref="AL16:AM16"/>
    <mergeCell ref="AL5:AM5"/>
  </mergeCells>
  <pageMargins left="0.31496062992125984" right="0.41" top="0.51181102362204722" bottom="0.51181102362204722" header="0.31496062992125984" footer="0.31496062992125984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showGridLines="0" zoomScale="80" zoomScaleNormal="80" workbookViewId="0">
      <selection activeCell="H7" sqref="H7:H10"/>
    </sheetView>
  </sheetViews>
  <sheetFormatPr baseColWidth="10" defaultRowHeight="14.4" x14ac:dyDescent="0.3"/>
  <cols>
    <col min="2" max="2" width="18.5546875" bestFit="1" customWidth="1"/>
    <col min="3" max="3" width="19.33203125" customWidth="1"/>
    <col min="4" max="4" width="15" customWidth="1"/>
    <col min="5" max="5" width="27.33203125" customWidth="1"/>
    <col min="6" max="6" width="54.88671875" customWidth="1"/>
    <col min="7" max="7" width="34" customWidth="1"/>
    <col min="8" max="8" width="27.44140625" style="70" bestFit="1" customWidth="1"/>
    <col min="9" max="9" width="20.6640625" customWidth="1"/>
    <col min="10" max="10" width="28.5546875" customWidth="1"/>
    <col min="11" max="11" width="26.109375" customWidth="1"/>
    <col min="12" max="12" width="28.5546875" customWidth="1"/>
    <col min="13" max="13" width="23.6640625" customWidth="1"/>
    <col min="14" max="14" width="27.44140625" customWidth="1"/>
  </cols>
  <sheetData>
    <row r="1" spans="1:14" ht="25.8" x14ac:dyDescent="0.5">
      <c r="A1" s="151" t="s">
        <v>10</v>
      </c>
      <c r="B1" s="151"/>
      <c r="C1" s="151"/>
      <c r="D1" s="151"/>
      <c r="F1" s="148" t="s">
        <v>82</v>
      </c>
      <c r="G1" s="148"/>
    </row>
    <row r="2" spans="1:14" ht="25.8" x14ac:dyDescent="0.5">
      <c r="A2" s="15"/>
      <c r="B2" s="15"/>
      <c r="C2" s="15"/>
      <c r="D2" s="15"/>
      <c r="F2" s="16"/>
      <c r="G2" s="16"/>
    </row>
    <row r="3" spans="1:14" ht="21" x14ac:dyDescent="0.3">
      <c r="A3" s="14"/>
      <c r="B3" s="14"/>
      <c r="C3" s="144" t="s">
        <v>43</v>
      </c>
      <c r="D3" s="144"/>
      <c r="E3" s="144"/>
      <c r="F3" s="144"/>
      <c r="G3" s="144"/>
      <c r="H3" s="144"/>
      <c r="I3" s="144"/>
      <c r="N3" s="46"/>
    </row>
    <row r="4" spans="1:14" ht="15.6" customHeight="1" x14ac:dyDescent="0.3">
      <c r="N4" s="46"/>
    </row>
    <row r="5" spans="1:14" x14ac:dyDescent="0.3">
      <c r="A5" s="140" t="s">
        <v>24</v>
      </c>
      <c r="B5" s="141" t="s">
        <v>8</v>
      </c>
      <c r="C5" s="141" t="s">
        <v>0</v>
      </c>
      <c r="D5" s="141" t="s">
        <v>1</v>
      </c>
      <c r="E5" s="141" t="s">
        <v>2</v>
      </c>
      <c r="F5" s="141" t="s">
        <v>3</v>
      </c>
      <c r="G5" s="141" t="s">
        <v>4</v>
      </c>
      <c r="H5" s="146" t="s">
        <v>5</v>
      </c>
      <c r="I5" s="57" t="s">
        <v>6</v>
      </c>
      <c r="J5" s="129" t="s">
        <v>9</v>
      </c>
      <c r="K5" s="130"/>
      <c r="L5" s="126" t="s">
        <v>12</v>
      </c>
      <c r="M5" s="127"/>
      <c r="N5" s="128"/>
    </row>
    <row r="6" spans="1:14" ht="15.75" customHeight="1" x14ac:dyDescent="0.3">
      <c r="A6" s="123"/>
      <c r="B6" s="142"/>
      <c r="C6" s="142"/>
      <c r="D6" s="142"/>
      <c r="E6" s="142"/>
      <c r="F6" s="142"/>
      <c r="G6" s="142"/>
      <c r="H6" s="147"/>
      <c r="I6" s="50" t="s">
        <v>7</v>
      </c>
      <c r="J6" s="2" t="s">
        <v>2</v>
      </c>
      <c r="K6" s="2" t="s">
        <v>11</v>
      </c>
      <c r="L6" s="50" t="s">
        <v>13</v>
      </c>
      <c r="M6" s="50" t="s">
        <v>14</v>
      </c>
      <c r="N6" s="50" t="s">
        <v>15</v>
      </c>
    </row>
    <row r="7" spans="1:14" ht="64.2" customHeight="1" x14ac:dyDescent="0.3">
      <c r="A7" s="131">
        <v>1</v>
      </c>
      <c r="B7" s="136" t="s">
        <v>89</v>
      </c>
      <c r="C7" s="169" t="s">
        <v>85</v>
      </c>
      <c r="D7" s="169" t="s">
        <v>52</v>
      </c>
      <c r="E7" s="169" t="s">
        <v>90</v>
      </c>
      <c r="F7" s="169" t="s">
        <v>91</v>
      </c>
      <c r="G7" s="170" t="s">
        <v>95</v>
      </c>
      <c r="H7" s="171">
        <v>616097272</v>
      </c>
      <c r="I7" s="172" t="s">
        <v>53</v>
      </c>
      <c r="J7" s="141" t="s">
        <v>103</v>
      </c>
      <c r="K7" s="152" t="s">
        <v>97</v>
      </c>
      <c r="L7" s="153" t="s">
        <v>98</v>
      </c>
      <c r="M7" s="121" t="s">
        <v>99</v>
      </c>
      <c r="N7" s="121"/>
    </row>
    <row r="8" spans="1:14" ht="15.75" customHeight="1" x14ac:dyDescent="0.3">
      <c r="A8" s="132"/>
      <c r="B8" s="136"/>
      <c r="C8" s="169"/>
      <c r="D8" s="169"/>
      <c r="E8" s="169"/>
      <c r="F8" s="169"/>
      <c r="G8" s="170"/>
      <c r="H8" s="171"/>
      <c r="I8" s="173">
        <v>45562</v>
      </c>
      <c r="J8" s="154"/>
      <c r="K8" s="152"/>
      <c r="L8" s="153"/>
      <c r="M8" s="122"/>
      <c r="N8" s="122"/>
    </row>
    <row r="9" spans="1:14" ht="63" customHeight="1" x14ac:dyDescent="0.3">
      <c r="A9" s="131">
        <v>1</v>
      </c>
      <c r="B9" s="136" t="s">
        <v>92</v>
      </c>
      <c r="C9" s="169" t="s">
        <v>69</v>
      </c>
      <c r="D9" s="169" t="s">
        <v>52</v>
      </c>
      <c r="E9" s="169" t="s">
        <v>93</v>
      </c>
      <c r="F9" s="169" t="s">
        <v>94</v>
      </c>
      <c r="G9" s="170" t="s">
        <v>96</v>
      </c>
      <c r="H9" s="171">
        <v>472616898</v>
      </c>
      <c r="I9" s="172" t="s">
        <v>53</v>
      </c>
      <c r="J9" s="138" t="s">
        <v>104</v>
      </c>
      <c r="K9" s="152" t="s">
        <v>100</v>
      </c>
      <c r="L9" s="153" t="s">
        <v>101</v>
      </c>
      <c r="M9" s="121" t="s">
        <v>102</v>
      </c>
      <c r="N9" s="121"/>
    </row>
    <row r="10" spans="1:14" ht="15.75" customHeight="1" x14ac:dyDescent="0.3">
      <c r="A10" s="132"/>
      <c r="B10" s="136"/>
      <c r="C10" s="169"/>
      <c r="D10" s="169"/>
      <c r="E10" s="169"/>
      <c r="F10" s="169"/>
      <c r="G10" s="170"/>
      <c r="H10" s="171"/>
      <c r="I10" s="173">
        <v>45561</v>
      </c>
      <c r="J10" s="138"/>
      <c r="K10" s="152"/>
      <c r="L10" s="153"/>
      <c r="M10" s="122"/>
      <c r="N10" s="122"/>
    </row>
    <row r="11" spans="1:14" ht="25.8" hidden="1" x14ac:dyDescent="0.5">
      <c r="A11" s="15"/>
      <c r="B11" s="15"/>
      <c r="C11" s="104"/>
      <c r="D11" s="104"/>
      <c r="E11" s="47"/>
      <c r="F11" s="105"/>
      <c r="G11" s="105"/>
      <c r="H11" s="72"/>
      <c r="I11" s="47"/>
    </row>
    <row r="12" spans="1:14" ht="21" hidden="1" x14ac:dyDescent="0.3">
      <c r="A12" s="14"/>
      <c r="B12" s="14"/>
      <c r="C12" s="144" t="s">
        <v>42</v>
      </c>
      <c r="D12" s="144"/>
      <c r="E12" s="144"/>
      <c r="F12" s="144"/>
      <c r="G12" s="144"/>
      <c r="H12" s="144"/>
      <c r="I12" s="144"/>
      <c r="N12" s="46"/>
    </row>
    <row r="13" spans="1:14" ht="15.75" hidden="1" customHeight="1" x14ac:dyDescent="0.3">
      <c r="C13" s="47"/>
      <c r="D13" s="47"/>
      <c r="E13" s="47"/>
      <c r="F13" s="47"/>
      <c r="G13" s="47"/>
      <c r="H13" s="72"/>
      <c r="I13" s="47"/>
      <c r="N13" s="46"/>
    </row>
    <row r="14" spans="1:14" hidden="1" x14ac:dyDescent="0.3">
      <c r="A14" s="140" t="s">
        <v>24</v>
      </c>
      <c r="B14" s="141" t="s">
        <v>8</v>
      </c>
      <c r="C14" s="141" t="s">
        <v>0</v>
      </c>
      <c r="D14" s="141" t="s">
        <v>1</v>
      </c>
      <c r="E14" s="141" t="s">
        <v>2</v>
      </c>
      <c r="F14" s="141" t="s">
        <v>3</v>
      </c>
      <c r="G14" s="141" t="s">
        <v>4</v>
      </c>
      <c r="H14" s="146" t="s">
        <v>5</v>
      </c>
      <c r="I14" s="57" t="s">
        <v>6</v>
      </c>
      <c r="J14" s="129" t="s">
        <v>9</v>
      </c>
      <c r="K14" s="130"/>
      <c r="L14" s="126" t="s">
        <v>12</v>
      </c>
      <c r="M14" s="127"/>
      <c r="N14" s="128"/>
    </row>
    <row r="15" spans="1:14" ht="15.75" hidden="1" customHeight="1" x14ac:dyDescent="0.3">
      <c r="A15" s="123"/>
      <c r="B15" s="142"/>
      <c r="C15" s="142"/>
      <c r="D15" s="142"/>
      <c r="E15" s="142"/>
      <c r="F15" s="142"/>
      <c r="G15" s="142"/>
      <c r="H15" s="147"/>
      <c r="I15" s="50" t="s">
        <v>7</v>
      </c>
      <c r="J15" s="2" t="s">
        <v>2</v>
      </c>
      <c r="K15" s="2" t="s">
        <v>11</v>
      </c>
      <c r="L15" s="50" t="s">
        <v>13</v>
      </c>
      <c r="M15" s="50" t="s">
        <v>14</v>
      </c>
      <c r="N15" s="50" t="s">
        <v>15</v>
      </c>
    </row>
    <row r="16" spans="1:14" ht="84.75" hidden="1" customHeight="1" x14ac:dyDescent="0.3">
      <c r="A16" s="131">
        <v>1</v>
      </c>
      <c r="B16" s="167"/>
      <c r="C16" s="165"/>
      <c r="D16" s="165"/>
      <c r="E16" s="165"/>
      <c r="F16" s="165"/>
      <c r="G16" s="134"/>
      <c r="H16" s="163"/>
      <c r="I16" s="48"/>
      <c r="J16" s="141"/>
      <c r="K16" s="119"/>
      <c r="L16" s="121"/>
      <c r="M16" s="121"/>
      <c r="N16" s="121"/>
    </row>
    <row r="17" spans="1:14" ht="15.75" hidden="1" customHeight="1" x14ac:dyDescent="0.3">
      <c r="A17" s="132"/>
      <c r="B17" s="168"/>
      <c r="C17" s="166"/>
      <c r="D17" s="166"/>
      <c r="E17" s="166"/>
      <c r="F17" s="166"/>
      <c r="G17" s="137"/>
      <c r="H17" s="164"/>
      <c r="I17" s="66"/>
      <c r="J17" s="154"/>
      <c r="K17" s="120"/>
      <c r="L17" s="122"/>
      <c r="M17" s="122"/>
      <c r="N17" s="122"/>
    </row>
    <row r="18" spans="1:14" ht="15" customHeight="1" x14ac:dyDescent="0.3">
      <c r="A18" s="52"/>
      <c r="B18" s="53"/>
      <c r="C18" s="54"/>
      <c r="D18" s="54"/>
      <c r="E18" s="54"/>
      <c r="F18" s="54"/>
      <c r="G18" s="55"/>
      <c r="H18" s="71"/>
      <c r="I18" s="56"/>
      <c r="J18" s="4"/>
      <c r="K18" s="45"/>
      <c r="L18" s="46"/>
      <c r="M18" s="46"/>
      <c r="N18" s="46"/>
    </row>
    <row r="19" spans="1:14" ht="21" hidden="1" x14ac:dyDescent="0.3">
      <c r="A19" s="14"/>
      <c r="B19" s="14"/>
      <c r="C19" s="143" t="s">
        <v>45</v>
      </c>
      <c r="D19" s="143"/>
      <c r="E19" s="143"/>
      <c r="F19" s="143"/>
      <c r="G19" s="143"/>
      <c r="H19" s="143"/>
      <c r="I19" s="143"/>
      <c r="N19" s="46"/>
    </row>
    <row r="20" spans="1:14" ht="15.75" hidden="1" customHeight="1" x14ac:dyDescent="0.3">
      <c r="H20" s="74"/>
      <c r="N20" s="46"/>
    </row>
    <row r="21" spans="1:14" hidden="1" x14ac:dyDescent="0.3">
      <c r="A21" s="140" t="s">
        <v>24</v>
      </c>
      <c r="B21" s="141" t="s">
        <v>8</v>
      </c>
      <c r="C21" s="141" t="s">
        <v>0</v>
      </c>
      <c r="D21" s="141" t="s">
        <v>1</v>
      </c>
      <c r="E21" s="141" t="s">
        <v>2</v>
      </c>
      <c r="F21" s="141" t="s">
        <v>3</v>
      </c>
      <c r="G21" s="141" t="s">
        <v>4</v>
      </c>
      <c r="H21" s="146" t="s">
        <v>5</v>
      </c>
      <c r="I21" s="57" t="s">
        <v>6</v>
      </c>
      <c r="J21" s="129" t="s">
        <v>9</v>
      </c>
      <c r="K21" s="130"/>
      <c r="L21" s="126" t="s">
        <v>12</v>
      </c>
      <c r="M21" s="127"/>
      <c r="N21" s="128"/>
    </row>
    <row r="22" spans="1:14" ht="15.75" hidden="1" customHeight="1" x14ac:dyDescent="0.3">
      <c r="A22" s="123"/>
      <c r="B22" s="142"/>
      <c r="C22" s="142"/>
      <c r="D22" s="142"/>
      <c r="E22" s="142"/>
      <c r="F22" s="142"/>
      <c r="G22" s="142"/>
      <c r="H22" s="147"/>
      <c r="I22" s="50" t="s">
        <v>7</v>
      </c>
      <c r="J22" s="2" t="s">
        <v>2</v>
      </c>
      <c r="K22" s="2" t="s">
        <v>11</v>
      </c>
      <c r="L22" s="50" t="s">
        <v>13</v>
      </c>
      <c r="M22" s="50" t="s">
        <v>14</v>
      </c>
      <c r="N22" s="50" t="s">
        <v>15</v>
      </c>
    </row>
    <row r="23" spans="1:14" ht="69.599999999999994" hidden="1" customHeight="1" x14ac:dyDescent="0.3">
      <c r="A23" s="138">
        <v>1</v>
      </c>
      <c r="B23" s="136"/>
      <c r="C23" s="133"/>
      <c r="D23" s="133"/>
      <c r="E23" s="133"/>
      <c r="F23" s="133"/>
      <c r="G23" s="139"/>
      <c r="H23" s="145"/>
      <c r="I23" s="48"/>
      <c r="J23" s="134"/>
      <c r="K23" s="119"/>
      <c r="L23" s="121"/>
      <c r="M23" s="121"/>
      <c r="N23" s="121"/>
    </row>
    <row r="24" spans="1:14" ht="15" hidden="1" customHeight="1" x14ac:dyDescent="0.3">
      <c r="A24" s="138"/>
      <c r="B24" s="136"/>
      <c r="C24" s="133"/>
      <c r="D24" s="133"/>
      <c r="E24" s="133"/>
      <c r="F24" s="133"/>
      <c r="G24" s="139"/>
      <c r="H24" s="145"/>
      <c r="I24" s="66"/>
      <c r="J24" s="137"/>
      <c r="K24" s="120"/>
      <c r="L24" s="122"/>
      <c r="M24" s="122"/>
      <c r="N24" s="123"/>
    </row>
    <row r="25" spans="1:14" ht="15" hidden="1" customHeight="1" x14ac:dyDescent="0.3">
      <c r="A25" s="52"/>
      <c r="B25" s="53"/>
      <c r="C25" s="62"/>
      <c r="D25" s="62"/>
      <c r="E25" s="62"/>
      <c r="F25" s="62"/>
      <c r="G25" s="63"/>
      <c r="H25" s="73"/>
      <c r="I25" s="64"/>
      <c r="J25" s="4"/>
      <c r="K25" s="45"/>
      <c r="L25" s="46"/>
      <c r="M25" s="46"/>
      <c r="N25" s="46"/>
    </row>
    <row r="26" spans="1:14" ht="21" x14ac:dyDescent="0.3">
      <c r="A26" s="3"/>
      <c r="B26" s="144" t="s">
        <v>18</v>
      </c>
      <c r="C26" s="144"/>
      <c r="D26" s="144"/>
      <c r="E26" s="144"/>
      <c r="F26" s="144"/>
      <c r="G26" s="144"/>
      <c r="H26" s="144"/>
      <c r="I26" s="144"/>
    </row>
    <row r="27" spans="1:14" x14ac:dyDescent="0.3">
      <c r="A27" s="3"/>
      <c r="C27" s="47"/>
      <c r="D27" s="47"/>
      <c r="E27" s="47"/>
      <c r="F27" s="47"/>
      <c r="G27" s="47"/>
      <c r="H27" s="72"/>
      <c r="I27" s="47"/>
    </row>
    <row r="28" spans="1:14" x14ac:dyDescent="0.3">
      <c r="A28" s="124" t="s">
        <v>24</v>
      </c>
      <c r="B28" s="141" t="s">
        <v>8</v>
      </c>
      <c r="C28" s="134" t="s">
        <v>0</v>
      </c>
      <c r="D28" s="134" t="s">
        <v>1</v>
      </c>
      <c r="E28" s="134" t="s">
        <v>2</v>
      </c>
      <c r="F28" s="134" t="s">
        <v>3</v>
      </c>
      <c r="G28" s="134" t="s">
        <v>4</v>
      </c>
      <c r="H28" s="149" t="s">
        <v>5</v>
      </c>
      <c r="I28" s="48" t="s">
        <v>6</v>
      </c>
      <c r="J28" s="129" t="s">
        <v>9</v>
      </c>
      <c r="K28" s="130"/>
      <c r="L28" s="126" t="s">
        <v>12</v>
      </c>
      <c r="M28" s="127"/>
      <c r="N28" s="128"/>
    </row>
    <row r="29" spans="1:14" x14ac:dyDescent="0.3">
      <c r="A29" s="125"/>
      <c r="B29" s="142"/>
      <c r="C29" s="135"/>
      <c r="D29" s="135"/>
      <c r="E29" s="135"/>
      <c r="F29" s="135"/>
      <c r="G29" s="135"/>
      <c r="H29" s="150"/>
      <c r="I29" s="51" t="s">
        <v>7</v>
      </c>
      <c r="J29" s="2" t="s">
        <v>2</v>
      </c>
      <c r="K29" s="1" t="s">
        <v>11</v>
      </c>
      <c r="L29" s="50" t="s">
        <v>13</v>
      </c>
      <c r="M29" s="50" t="s">
        <v>14</v>
      </c>
      <c r="N29" s="50" t="s">
        <v>15</v>
      </c>
    </row>
    <row r="30" spans="1:14" ht="72.599999999999994" customHeight="1" x14ac:dyDescent="0.3">
      <c r="A30" s="131">
        <v>1</v>
      </c>
      <c r="B30" s="136" t="s">
        <v>116</v>
      </c>
      <c r="C30" s="169" t="s">
        <v>117</v>
      </c>
      <c r="D30" s="169" t="s">
        <v>106</v>
      </c>
      <c r="E30" s="169" t="s">
        <v>118</v>
      </c>
      <c r="F30" s="169" t="s">
        <v>119</v>
      </c>
      <c r="G30" s="170" t="s">
        <v>139</v>
      </c>
      <c r="H30" s="171">
        <v>179986315</v>
      </c>
      <c r="I30" s="172" t="s">
        <v>120</v>
      </c>
      <c r="J30" s="117" t="s">
        <v>145</v>
      </c>
      <c r="K30" s="119" t="s">
        <v>144</v>
      </c>
      <c r="L30" s="121"/>
      <c r="M30" s="121"/>
      <c r="N30" s="121"/>
    </row>
    <row r="31" spans="1:14" x14ac:dyDescent="0.3">
      <c r="A31" s="132"/>
      <c r="B31" s="136"/>
      <c r="C31" s="169"/>
      <c r="D31" s="169"/>
      <c r="E31" s="169"/>
      <c r="F31" s="169"/>
      <c r="G31" s="170"/>
      <c r="H31" s="171"/>
      <c r="I31" s="173">
        <v>45560</v>
      </c>
      <c r="J31" s="118"/>
      <c r="K31" s="120"/>
      <c r="L31" s="122"/>
      <c r="M31" s="122"/>
      <c r="N31" s="123"/>
    </row>
    <row r="32" spans="1:14" ht="66" customHeight="1" x14ac:dyDescent="0.3">
      <c r="A32" s="131">
        <v>2</v>
      </c>
      <c r="B32" s="156" t="s">
        <v>121</v>
      </c>
      <c r="C32" s="157" t="s">
        <v>84</v>
      </c>
      <c r="D32" s="157" t="s">
        <v>106</v>
      </c>
      <c r="E32" s="157" t="s">
        <v>122</v>
      </c>
      <c r="F32" s="157" t="s">
        <v>123</v>
      </c>
      <c r="G32" s="158" t="s">
        <v>140</v>
      </c>
      <c r="H32" s="155">
        <v>422894028</v>
      </c>
      <c r="I32" s="102" t="s">
        <v>87</v>
      </c>
      <c r="J32" s="141" t="s">
        <v>147</v>
      </c>
      <c r="K32" s="119" t="s">
        <v>146</v>
      </c>
      <c r="L32" s="121"/>
      <c r="M32" s="121"/>
      <c r="N32" s="121"/>
    </row>
    <row r="33" spans="1:14" ht="15.75" customHeight="1" x14ac:dyDescent="0.3">
      <c r="A33" s="132"/>
      <c r="B33" s="156"/>
      <c r="C33" s="157"/>
      <c r="D33" s="157"/>
      <c r="E33" s="157"/>
      <c r="F33" s="157"/>
      <c r="G33" s="158"/>
      <c r="H33" s="155"/>
      <c r="I33" s="174">
        <v>45554</v>
      </c>
      <c r="J33" s="154"/>
      <c r="K33" s="120"/>
      <c r="L33" s="122"/>
      <c r="M33" s="122"/>
      <c r="N33" s="123"/>
    </row>
    <row r="34" spans="1:14" ht="105" customHeight="1" x14ac:dyDescent="0.3">
      <c r="A34" s="131">
        <v>3</v>
      </c>
      <c r="B34" s="136" t="s">
        <v>126</v>
      </c>
      <c r="C34" s="169" t="s">
        <v>117</v>
      </c>
      <c r="D34" s="169" t="s">
        <v>106</v>
      </c>
      <c r="E34" s="169" t="s">
        <v>127</v>
      </c>
      <c r="F34" s="169" t="s">
        <v>128</v>
      </c>
      <c r="G34" s="170" t="s">
        <v>141</v>
      </c>
      <c r="H34" s="171">
        <v>120000000</v>
      </c>
      <c r="I34" s="172" t="s">
        <v>120</v>
      </c>
      <c r="J34" s="141" t="s">
        <v>149</v>
      </c>
      <c r="K34" s="119" t="s">
        <v>148</v>
      </c>
      <c r="L34" s="121"/>
      <c r="M34" s="121"/>
      <c r="N34" s="121"/>
    </row>
    <row r="35" spans="1:14" ht="15.75" customHeight="1" x14ac:dyDescent="0.3">
      <c r="A35" s="132"/>
      <c r="B35" s="136"/>
      <c r="C35" s="169"/>
      <c r="D35" s="169"/>
      <c r="E35" s="169"/>
      <c r="F35" s="169"/>
      <c r="G35" s="170"/>
      <c r="H35" s="171"/>
      <c r="I35" s="173">
        <v>45553</v>
      </c>
      <c r="J35" s="154"/>
      <c r="K35" s="120"/>
      <c r="L35" s="122"/>
      <c r="M35" s="122"/>
      <c r="N35" s="123"/>
    </row>
    <row r="36" spans="1:14" x14ac:dyDescent="0.3">
      <c r="A36" s="52"/>
      <c r="B36" s="53"/>
      <c r="C36" s="106"/>
      <c r="D36" s="106"/>
      <c r="E36" s="106"/>
      <c r="F36" s="106"/>
      <c r="G36" s="107"/>
      <c r="H36" s="108"/>
      <c r="I36" s="109"/>
      <c r="J36" s="4"/>
      <c r="K36" s="45"/>
      <c r="L36" s="46"/>
      <c r="M36" s="46"/>
      <c r="N36" s="5"/>
    </row>
    <row r="37" spans="1:14" s="49" customFormat="1" ht="21" hidden="1" x14ac:dyDescent="0.4">
      <c r="B37" s="159" t="s">
        <v>19</v>
      </c>
      <c r="C37" s="159"/>
      <c r="D37" s="159"/>
      <c r="E37" s="159"/>
      <c r="F37" s="159"/>
      <c r="G37" s="159"/>
      <c r="H37" s="159"/>
      <c r="I37" s="159"/>
    </row>
    <row r="38" spans="1:14" ht="19.2" hidden="1" customHeight="1" x14ac:dyDescent="0.3">
      <c r="A38" s="3"/>
    </row>
    <row r="39" spans="1:14" hidden="1" x14ac:dyDescent="0.3">
      <c r="A39" s="124" t="s">
        <v>24</v>
      </c>
      <c r="B39" s="141" t="s">
        <v>8</v>
      </c>
      <c r="C39" s="134" t="s">
        <v>0</v>
      </c>
      <c r="D39" s="134" t="s">
        <v>1</v>
      </c>
      <c r="E39" s="134" t="s">
        <v>2</v>
      </c>
      <c r="F39" s="134" t="s">
        <v>3</v>
      </c>
      <c r="G39" s="134" t="s">
        <v>4</v>
      </c>
      <c r="H39" s="149" t="s">
        <v>5</v>
      </c>
      <c r="I39" s="48" t="s">
        <v>6</v>
      </c>
      <c r="J39" s="129" t="s">
        <v>9</v>
      </c>
      <c r="K39" s="130"/>
      <c r="L39" s="126" t="s">
        <v>12</v>
      </c>
      <c r="M39" s="127"/>
      <c r="N39" s="128"/>
    </row>
    <row r="40" spans="1:14" hidden="1" x14ac:dyDescent="0.3">
      <c r="A40" s="125"/>
      <c r="B40" s="142"/>
      <c r="C40" s="135"/>
      <c r="D40" s="135"/>
      <c r="E40" s="135"/>
      <c r="F40" s="135"/>
      <c r="G40" s="135"/>
      <c r="H40" s="150"/>
      <c r="I40" s="51" t="s">
        <v>7</v>
      </c>
      <c r="J40" s="2" t="s">
        <v>2</v>
      </c>
      <c r="K40" s="1" t="s">
        <v>11</v>
      </c>
      <c r="L40" s="50" t="s">
        <v>13</v>
      </c>
      <c r="M40" s="50" t="s">
        <v>14</v>
      </c>
      <c r="N40" s="50" t="s">
        <v>15</v>
      </c>
    </row>
    <row r="41" spans="1:14" ht="56.4" hidden="1" customHeight="1" x14ac:dyDescent="0.3">
      <c r="A41" s="138">
        <v>1</v>
      </c>
      <c r="B41" s="136"/>
      <c r="C41" s="133"/>
      <c r="D41" s="133"/>
      <c r="E41" s="133"/>
      <c r="F41" s="133"/>
      <c r="G41" s="139"/>
      <c r="H41" s="145"/>
      <c r="I41" s="48"/>
      <c r="J41" s="141"/>
      <c r="K41" s="119"/>
      <c r="L41" s="121"/>
      <c r="M41" s="121"/>
      <c r="N41" s="121"/>
    </row>
    <row r="42" spans="1:14" ht="15.75" hidden="1" customHeight="1" x14ac:dyDescent="0.3">
      <c r="A42" s="138"/>
      <c r="B42" s="136"/>
      <c r="C42" s="133"/>
      <c r="D42" s="133"/>
      <c r="E42" s="133"/>
      <c r="F42" s="133"/>
      <c r="G42" s="139"/>
      <c r="H42" s="145"/>
      <c r="I42" s="110"/>
      <c r="J42" s="154"/>
      <c r="K42" s="120"/>
      <c r="L42" s="122"/>
      <c r="M42" s="122"/>
      <c r="N42" s="123"/>
    </row>
    <row r="46" spans="1:14" x14ac:dyDescent="0.3">
      <c r="F46" s="70"/>
      <c r="H46"/>
    </row>
    <row r="47" spans="1:14" x14ac:dyDescent="0.3">
      <c r="F47" s="70"/>
      <c r="H47"/>
    </row>
    <row r="48" spans="1:14" x14ac:dyDescent="0.3">
      <c r="F48" s="70"/>
      <c r="H48"/>
    </row>
    <row r="49" spans="6:8" x14ac:dyDescent="0.3">
      <c r="F49" s="70"/>
      <c r="H49"/>
    </row>
    <row r="50" spans="6:8" x14ac:dyDescent="0.3">
      <c r="F50" s="70"/>
      <c r="H50"/>
    </row>
    <row r="51" spans="6:8" x14ac:dyDescent="0.3">
      <c r="F51" s="70"/>
      <c r="H51"/>
    </row>
  </sheetData>
  <mergeCells count="161">
    <mergeCell ref="J39:K39"/>
    <mergeCell ref="L39:N39"/>
    <mergeCell ref="A41:A42"/>
    <mergeCell ref="B41:B42"/>
    <mergeCell ref="C41:C42"/>
    <mergeCell ref="D41:D42"/>
    <mergeCell ref="E41:E42"/>
    <mergeCell ref="F41:F42"/>
    <mergeCell ref="G41:G42"/>
    <mergeCell ref="H41:H42"/>
    <mergeCell ref="J41:J42"/>
    <mergeCell ref="K41:K42"/>
    <mergeCell ref="L41:L42"/>
    <mergeCell ref="M41:M42"/>
    <mergeCell ref="N41:N42"/>
    <mergeCell ref="B37:I37"/>
    <mergeCell ref="A39:A40"/>
    <mergeCell ref="B39:B40"/>
    <mergeCell ref="C39:C40"/>
    <mergeCell ref="D39:D40"/>
    <mergeCell ref="E39:E40"/>
    <mergeCell ref="F39:F40"/>
    <mergeCell ref="G39:G40"/>
    <mergeCell ref="H39:H40"/>
    <mergeCell ref="A9:A10"/>
    <mergeCell ref="B9:B10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M9:M10"/>
    <mergeCell ref="L34:L35"/>
    <mergeCell ref="M34:M35"/>
    <mergeCell ref="N34:N35"/>
    <mergeCell ref="A32:A33"/>
    <mergeCell ref="B32:B33"/>
    <mergeCell ref="C32:C33"/>
    <mergeCell ref="D32:D33"/>
    <mergeCell ref="E32:E33"/>
    <mergeCell ref="F32:F33"/>
    <mergeCell ref="G32:G33"/>
    <mergeCell ref="H32:H33"/>
    <mergeCell ref="J32:J33"/>
    <mergeCell ref="K32:K33"/>
    <mergeCell ref="L32:L33"/>
    <mergeCell ref="M32:M33"/>
    <mergeCell ref="N32:N33"/>
    <mergeCell ref="A34:A35"/>
    <mergeCell ref="B34:B35"/>
    <mergeCell ref="C34:C35"/>
    <mergeCell ref="D34:D35"/>
    <mergeCell ref="E34:E35"/>
    <mergeCell ref="F34:F35"/>
    <mergeCell ref="G34:G35"/>
    <mergeCell ref="H34:H35"/>
    <mergeCell ref="J34:J35"/>
    <mergeCell ref="K34:K35"/>
    <mergeCell ref="A23:A24"/>
    <mergeCell ref="D30:D31"/>
    <mergeCell ref="H30:H31"/>
    <mergeCell ref="B23:B24"/>
    <mergeCell ref="C23:C24"/>
    <mergeCell ref="E30:E31"/>
    <mergeCell ref="F30:F31"/>
    <mergeCell ref="G30:G31"/>
    <mergeCell ref="B28:B29"/>
    <mergeCell ref="H23:H24"/>
    <mergeCell ref="C28:C29"/>
    <mergeCell ref="E28:E29"/>
    <mergeCell ref="G28:G29"/>
    <mergeCell ref="D23:D24"/>
    <mergeCell ref="E23:E24"/>
    <mergeCell ref="F23:F24"/>
    <mergeCell ref="G23:G24"/>
    <mergeCell ref="J5:K5"/>
    <mergeCell ref="L5:N5"/>
    <mergeCell ref="J14:K14"/>
    <mergeCell ref="L14:N14"/>
    <mergeCell ref="K7:K8"/>
    <mergeCell ref="L7:L8"/>
    <mergeCell ref="M7:M8"/>
    <mergeCell ref="N7:N8"/>
    <mergeCell ref="J21:K21"/>
    <mergeCell ref="L21:N21"/>
    <mergeCell ref="J16:J17"/>
    <mergeCell ref="N9:N10"/>
    <mergeCell ref="F1:G1"/>
    <mergeCell ref="C3:I3"/>
    <mergeCell ref="H28:H29"/>
    <mergeCell ref="A5:A6"/>
    <mergeCell ref="B5:B6"/>
    <mergeCell ref="C5:C6"/>
    <mergeCell ref="D5:D6"/>
    <mergeCell ref="E5:E6"/>
    <mergeCell ref="F5:F6"/>
    <mergeCell ref="G5:G6"/>
    <mergeCell ref="H5:H6"/>
    <mergeCell ref="A1:D1"/>
    <mergeCell ref="G14:G15"/>
    <mergeCell ref="H14:H15"/>
    <mergeCell ref="B26:I26"/>
    <mergeCell ref="C14:C15"/>
    <mergeCell ref="D14:D15"/>
    <mergeCell ref="E14:E15"/>
    <mergeCell ref="F14:F15"/>
    <mergeCell ref="A7:A8"/>
    <mergeCell ref="B7:B8"/>
    <mergeCell ref="C7:C8"/>
    <mergeCell ref="D7:D8"/>
    <mergeCell ref="E7:E8"/>
    <mergeCell ref="F7:F8"/>
    <mergeCell ref="G7:G8"/>
    <mergeCell ref="A21:A22"/>
    <mergeCell ref="B21:B22"/>
    <mergeCell ref="B14:B15"/>
    <mergeCell ref="G16:G17"/>
    <mergeCell ref="C21:C22"/>
    <mergeCell ref="D21:D22"/>
    <mergeCell ref="B16:B17"/>
    <mergeCell ref="C16:C17"/>
    <mergeCell ref="D16:D17"/>
    <mergeCell ref="E21:E22"/>
    <mergeCell ref="F21:F22"/>
    <mergeCell ref="G21:G22"/>
    <mergeCell ref="C19:I19"/>
    <mergeCell ref="A14:A15"/>
    <mergeCell ref="C12:I12"/>
    <mergeCell ref="E16:E17"/>
    <mergeCell ref="H16:H17"/>
    <mergeCell ref="H21:H22"/>
    <mergeCell ref="H7:H8"/>
    <mergeCell ref="A16:A17"/>
    <mergeCell ref="F16:F17"/>
    <mergeCell ref="M23:M24"/>
    <mergeCell ref="N23:N24"/>
    <mergeCell ref="J23:J24"/>
    <mergeCell ref="K23:K24"/>
    <mergeCell ref="L23:L24"/>
    <mergeCell ref="N16:N17"/>
    <mergeCell ref="J7:J8"/>
    <mergeCell ref="K16:K17"/>
    <mergeCell ref="L16:L17"/>
    <mergeCell ref="M16:M17"/>
    <mergeCell ref="J30:J31"/>
    <mergeCell ref="K30:K31"/>
    <mergeCell ref="L30:L31"/>
    <mergeCell ref="M30:M31"/>
    <mergeCell ref="N30:N31"/>
    <mergeCell ref="A28:A29"/>
    <mergeCell ref="L28:N28"/>
    <mergeCell ref="J28:K28"/>
    <mergeCell ref="A30:A31"/>
    <mergeCell ref="C30:C31"/>
    <mergeCell ref="F28:F29"/>
    <mergeCell ref="D28:D29"/>
    <mergeCell ref="B30:B31"/>
  </mergeCells>
  <phoneticPr fontId="15" type="noConversion"/>
  <hyperlinks>
    <hyperlink ref="B7" r:id="rId1" display="javascript: consultaProceso('24-9-501367')" xr:uid="{34680441-CF83-43AE-8FD5-56C2538F7DCF}"/>
    <hyperlink ref="B9" r:id="rId2" display="javascript: consultaProceso('24-12-14189497')" xr:uid="{FB38E0D6-C393-4C3C-B063-D8F35312FCD5}"/>
    <hyperlink ref="B7:B8" r:id="rId3" display="SI-004-2024" xr:uid="{CC6572F2-80E9-4C22-A12E-401D9A5C11FE}"/>
    <hyperlink ref="B9:B10" r:id="rId4" display="CI-015-2024-SP" xr:uid="{97FDAD09-B807-4CD2-BC0F-0863B4AEBFA3}"/>
    <hyperlink ref="B30" r:id="rId5" display="javascript: consultaProceso('24-11-14172948')" xr:uid="{F1F17710-6BC3-4ACB-BFA8-2653026F4FA8}"/>
    <hyperlink ref="B32" r:id="rId6" display="javascript: consultaProceso('24-4-14178023')" xr:uid="{E5E3ED70-92C2-483A-8971-CABC4CA2F8B0}"/>
    <hyperlink ref="B34" r:id="rId7" display="javascript: consultaProceso('24-11-14176285')" xr:uid="{5DA39C5A-906A-4B18-97D8-088E5B5D1F4D}"/>
    <hyperlink ref="B30:B31" r:id="rId8" display="SA-MU-002-2024" xr:uid="{181E365D-F67E-47FD-BD22-83A71BC1DA65}"/>
    <hyperlink ref="B32:B33" r:id="rId9" display="CO-037-2024" xr:uid="{D8D70821-C1FE-40B7-9FCA-78FC7EAB9E87}"/>
    <hyperlink ref="B34:B35" r:id="rId10" display="SAMC2024-193" xr:uid="{FAB9199D-7E2C-4A48-BE7A-8C7AF4F4B848}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showGridLines="0" zoomScale="78" zoomScaleNormal="80" workbookViewId="0">
      <selection activeCell="H34" sqref="H34:H39"/>
    </sheetView>
  </sheetViews>
  <sheetFormatPr baseColWidth="10" defaultRowHeight="14.4" x14ac:dyDescent="0.3"/>
  <cols>
    <col min="2" max="2" width="18.5546875" customWidth="1"/>
    <col min="3" max="3" width="18.44140625" customWidth="1"/>
    <col min="4" max="4" width="13.6640625" customWidth="1"/>
    <col min="5" max="5" width="22.6640625" customWidth="1"/>
    <col min="6" max="6" width="54.5546875" customWidth="1"/>
    <col min="7" max="7" width="27.109375" customWidth="1"/>
    <col min="8" max="8" width="20.33203125" style="74" customWidth="1"/>
    <col min="9" max="9" width="15.33203125" customWidth="1"/>
    <col min="10" max="10" width="27.44140625" customWidth="1"/>
    <col min="11" max="11" width="26.109375" customWidth="1"/>
    <col min="12" max="12" width="26" customWidth="1"/>
    <col min="13" max="13" width="22.44140625" customWidth="1"/>
    <col min="14" max="14" width="23.109375" customWidth="1"/>
  </cols>
  <sheetData>
    <row r="1" spans="1:14" ht="25.8" x14ac:dyDescent="0.5">
      <c r="A1" s="151" t="s">
        <v>16</v>
      </c>
      <c r="B1" s="151"/>
      <c r="C1" s="151"/>
      <c r="D1" s="151"/>
      <c r="F1" s="148" t="s">
        <v>82</v>
      </c>
      <c r="G1" s="148"/>
    </row>
    <row r="2" spans="1:14" ht="15.6" customHeight="1" x14ac:dyDescent="0.3">
      <c r="A2" s="52"/>
      <c r="B2" s="58"/>
      <c r="C2" s="59"/>
      <c r="D2" s="59"/>
      <c r="E2" s="59"/>
      <c r="F2" s="59"/>
      <c r="G2" s="60"/>
      <c r="H2" s="75"/>
      <c r="I2" s="61"/>
      <c r="J2" s="4"/>
      <c r="K2" s="45"/>
      <c r="L2" s="46"/>
      <c r="M2" s="46"/>
      <c r="N2" s="46"/>
    </row>
    <row r="3" spans="1:14" ht="21" hidden="1" x14ac:dyDescent="0.3">
      <c r="A3" s="14"/>
      <c r="B3" s="14"/>
      <c r="C3" s="144" t="s">
        <v>43</v>
      </c>
      <c r="D3" s="144"/>
      <c r="E3" s="144"/>
      <c r="F3" s="144"/>
      <c r="G3" s="144"/>
      <c r="H3" s="144"/>
      <c r="I3" s="144"/>
      <c r="N3" s="46"/>
    </row>
    <row r="4" spans="1:14" ht="15.75" hidden="1" customHeight="1" x14ac:dyDescent="0.3">
      <c r="N4" s="46"/>
    </row>
    <row r="5" spans="1:14" hidden="1" x14ac:dyDescent="0.3">
      <c r="A5" s="140" t="s">
        <v>24</v>
      </c>
      <c r="B5" s="141" t="s">
        <v>8</v>
      </c>
      <c r="C5" s="141" t="s">
        <v>0</v>
      </c>
      <c r="D5" s="141" t="s">
        <v>1</v>
      </c>
      <c r="E5" s="141" t="s">
        <v>2</v>
      </c>
      <c r="F5" s="141" t="s">
        <v>3</v>
      </c>
      <c r="G5" s="141" t="s">
        <v>4</v>
      </c>
      <c r="H5" s="161" t="s">
        <v>5</v>
      </c>
      <c r="I5" s="57" t="s">
        <v>6</v>
      </c>
      <c r="J5" s="129" t="s">
        <v>9</v>
      </c>
      <c r="K5" s="130"/>
      <c r="L5" s="126" t="s">
        <v>12</v>
      </c>
      <c r="M5" s="127"/>
      <c r="N5" s="128"/>
    </row>
    <row r="6" spans="1:14" ht="15.75" hidden="1" customHeight="1" x14ac:dyDescent="0.3">
      <c r="A6" s="123"/>
      <c r="B6" s="142"/>
      <c r="C6" s="142"/>
      <c r="D6" s="142"/>
      <c r="E6" s="142"/>
      <c r="F6" s="142"/>
      <c r="G6" s="142"/>
      <c r="H6" s="162"/>
      <c r="I6" s="50" t="s">
        <v>7</v>
      </c>
      <c r="J6" s="2" t="s">
        <v>2</v>
      </c>
      <c r="K6" s="2" t="s">
        <v>11</v>
      </c>
      <c r="L6" s="50" t="s">
        <v>13</v>
      </c>
      <c r="M6" s="50" t="s">
        <v>14</v>
      </c>
      <c r="N6" s="50" t="s">
        <v>15</v>
      </c>
    </row>
    <row r="7" spans="1:14" ht="66.599999999999994" hidden="1" customHeight="1" x14ac:dyDescent="0.3">
      <c r="A7" s="131">
        <v>1</v>
      </c>
      <c r="B7" s="136"/>
      <c r="C7" s="133"/>
      <c r="D7" s="133"/>
      <c r="E7" s="133"/>
      <c r="F7" s="133"/>
      <c r="G7" s="139"/>
      <c r="H7" s="145"/>
      <c r="I7" s="48"/>
      <c r="J7" s="141"/>
      <c r="K7" s="119"/>
      <c r="L7" s="121"/>
      <c r="M7" s="121"/>
      <c r="N7" s="121"/>
    </row>
    <row r="8" spans="1:14" ht="15.75" hidden="1" customHeight="1" x14ac:dyDescent="0.3">
      <c r="A8" s="132"/>
      <c r="B8" s="136"/>
      <c r="C8" s="133"/>
      <c r="D8" s="133"/>
      <c r="E8" s="133"/>
      <c r="F8" s="133"/>
      <c r="G8" s="139"/>
      <c r="H8" s="145"/>
      <c r="I8" s="66"/>
      <c r="J8" s="154"/>
      <c r="K8" s="120"/>
      <c r="L8" s="122"/>
      <c r="M8" s="122"/>
      <c r="N8" s="122"/>
    </row>
    <row r="9" spans="1:14" ht="15.75" hidden="1" customHeight="1" x14ac:dyDescent="0.3">
      <c r="A9" s="52"/>
      <c r="B9" s="58"/>
      <c r="C9" s="46"/>
      <c r="D9" s="46"/>
      <c r="E9" s="46"/>
      <c r="F9" s="46"/>
      <c r="G9" s="4"/>
      <c r="H9" s="76"/>
      <c r="I9" s="65"/>
      <c r="J9" s="4"/>
      <c r="K9" s="45"/>
      <c r="L9" s="46"/>
      <c r="M9" s="46"/>
      <c r="N9" s="46"/>
    </row>
    <row r="10" spans="1:14" ht="21" x14ac:dyDescent="0.3">
      <c r="A10" s="14"/>
      <c r="B10" s="14"/>
      <c r="C10" s="144" t="s">
        <v>42</v>
      </c>
      <c r="D10" s="144"/>
      <c r="E10" s="144"/>
      <c r="F10" s="144"/>
      <c r="G10" s="144"/>
      <c r="H10" s="144"/>
      <c r="I10" s="144"/>
      <c r="N10" s="46"/>
    </row>
    <row r="11" spans="1:14" ht="15.75" customHeight="1" x14ac:dyDescent="0.3">
      <c r="N11" s="46"/>
    </row>
    <row r="12" spans="1:14" x14ac:dyDescent="0.3">
      <c r="A12" s="140" t="s">
        <v>24</v>
      </c>
      <c r="B12" s="141" t="s">
        <v>8</v>
      </c>
      <c r="C12" s="141" t="s">
        <v>0</v>
      </c>
      <c r="D12" s="141" t="s">
        <v>1</v>
      </c>
      <c r="E12" s="141" t="s">
        <v>2</v>
      </c>
      <c r="F12" s="141" t="s">
        <v>3</v>
      </c>
      <c r="G12" s="141" t="s">
        <v>4</v>
      </c>
      <c r="H12" s="161" t="s">
        <v>5</v>
      </c>
      <c r="I12" s="57" t="s">
        <v>6</v>
      </c>
      <c r="J12" s="129" t="s">
        <v>9</v>
      </c>
      <c r="K12" s="130"/>
      <c r="L12" s="126" t="s">
        <v>12</v>
      </c>
      <c r="M12" s="127"/>
      <c r="N12" s="128"/>
    </row>
    <row r="13" spans="1:14" ht="15.75" customHeight="1" x14ac:dyDescent="0.3">
      <c r="A13" s="123"/>
      <c r="B13" s="142"/>
      <c r="C13" s="142"/>
      <c r="D13" s="142"/>
      <c r="E13" s="142"/>
      <c r="F13" s="142"/>
      <c r="G13" s="142"/>
      <c r="H13" s="162"/>
      <c r="I13" s="50" t="s">
        <v>7</v>
      </c>
      <c r="J13" s="2" t="s">
        <v>2</v>
      </c>
      <c r="K13" s="2" t="s">
        <v>11</v>
      </c>
      <c r="L13" s="50" t="s">
        <v>13</v>
      </c>
      <c r="M13" s="50" t="s">
        <v>14</v>
      </c>
      <c r="N13" s="50" t="s">
        <v>15</v>
      </c>
    </row>
    <row r="14" spans="1:14" ht="65.400000000000006" customHeight="1" x14ac:dyDescent="0.3">
      <c r="A14" s="138">
        <v>1</v>
      </c>
      <c r="B14" s="136" t="s">
        <v>105</v>
      </c>
      <c r="C14" s="169" t="s">
        <v>85</v>
      </c>
      <c r="D14" s="169" t="s">
        <v>106</v>
      </c>
      <c r="E14" s="169" t="s">
        <v>86</v>
      </c>
      <c r="F14" s="169" t="s">
        <v>107</v>
      </c>
      <c r="G14" s="170" t="s">
        <v>88</v>
      </c>
      <c r="H14" s="171">
        <v>205935600</v>
      </c>
      <c r="I14" s="172" t="s">
        <v>108</v>
      </c>
      <c r="J14" s="134" t="s">
        <v>112</v>
      </c>
      <c r="K14" s="119" t="s">
        <v>111</v>
      </c>
      <c r="L14" s="121"/>
      <c r="M14" s="121"/>
      <c r="N14" s="121"/>
    </row>
    <row r="15" spans="1:14" ht="15" customHeight="1" x14ac:dyDescent="0.3">
      <c r="A15" s="138"/>
      <c r="B15" s="136"/>
      <c r="C15" s="169"/>
      <c r="D15" s="169"/>
      <c r="E15" s="169"/>
      <c r="F15" s="169"/>
      <c r="G15" s="170"/>
      <c r="H15" s="171"/>
      <c r="I15" s="173">
        <v>45555</v>
      </c>
      <c r="J15" s="137"/>
      <c r="K15" s="120"/>
      <c r="L15" s="122"/>
      <c r="M15" s="122"/>
      <c r="N15" s="123"/>
    </row>
    <row r="16" spans="1:14" ht="72" customHeight="1" x14ac:dyDescent="0.3">
      <c r="A16" s="138">
        <v>2</v>
      </c>
      <c r="B16" s="136" t="s">
        <v>109</v>
      </c>
      <c r="C16" s="169" t="s">
        <v>85</v>
      </c>
      <c r="D16" s="169" t="s">
        <v>106</v>
      </c>
      <c r="E16" s="169" t="s">
        <v>86</v>
      </c>
      <c r="F16" s="169" t="s">
        <v>110</v>
      </c>
      <c r="G16" s="170" t="s">
        <v>88</v>
      </c>
      <c r="H16" s="171">
        <v>285360000</v>
      </c>
      <c r="I16" s="172" t="s">
        <v>108</v>
      </c>
      <c r="J16" s="134" t="s">
        <v>112</v>
      </c>
      <c r="K16" s="119" t="s">
        <v>111</v>
      </c>
      <c r="L16" s="121"/>
      <c r="M16" s="121"/>
      <c r="N16" s="121"/>
    </row>
    <row r="17" spans="1:14" x14ac:dyDescent="0.3">
      <c r="A17" s="138"/>
      <c r="B17" s="136"/>
      <c r="C17" s="169"/>
      <c r="D17" s="169"/>
      <c r="E17" s="169"/>
      <c r="F17" s="169"/>
      <c r="G17" s="170"/>
      <c r="H17" s="171"/>
      <c r="I17" s="173">
        <v>45555</v>
      </c>
      <c r="J17" s="137"/>
      <c r="K17" s="120"/>
      <c r="L17" s="122"/>
      <c r="M17" s="122"/>
      <c r="N17" s="123"/>
    </row>
    <row r="18" spans="1:14" ht="13.95" hidden="1" customHeight="1" x14ac:dyDescent="0.3">
      <c r="A18" s="52"/>
      <c r="B18" s="58"/>
      <c r="C18" s="67"/>
      <c r="D18" s="67"/>
      <c r="E18" s="67"/>
      <c r="F18" s="67"/>
      <c r="G18" s="68"/>
      <c r="H18" s="77"/>
      <c r="I18" s="69"/>
      <c r="J18" s="4"/>
      <c r="K18" s="45"/>
      <c r="L18" s="46"/>
      <c r="M18" s="46"/>
      <c r="N18" s="46"/>
    </row>
    <row r="19" spans="1:14" ht="17.7" hidden="1" customHeight="1" x14ac:dyDescent="0.3">
      <c r="B19" s="143" t="s">
        <v>45</v>
      </c>
      <c r="C19" s="143"/>
      <c r="D19" s="143"/>
      <c r="E19" s="143"/>
      <c r="F19" s="143"/>
      <c r="G19" s="143"/>
      <c r="H19" s="143"/>
      <c r="I19" s="14"/>
    </row>
    <row r="20" spans="1:14" ht="17.7" hidden="1" customHeight="1" x14ac:dyDescent="0.3">
      <c r="B20" s="14"/>
      <c r="C20" s="14"/>
      <c r="D20" s="14"/>
      <c r="E20" s="14"/>
      <c r="F20" s="14"/>
      <c r="G20" s="14"/>
      <c r="H20" s="78"/>
      <c r="I20" s="14"/>
    </row>
    <row r="21" spans="1:14" hidden="1" x14ac:dyDescent="0.3">
      <c r="A21" s="140" t="s">
        <v>24</v>
      </c>
      <c r="B21" s="141" t="s">
        <v>8</v>
      </c>
      <c r="C21" s="141" t="s">
        <v>0</v>
      </c>
      <c r="D21" s="141" t="s">
        <v>1</v>
      </c>
      <c r="E21" s="141" t="s">
        <v>2</v>
      </c>
      <c r="F21" s="141" t="s">
        <v>3</v>
      </c>
      <c r="G21" s="141" t="s">
        <v>4</v>
      </c>
      <c r="H21" s="161" t="s">
        <v>5</v>
      </c>
      <c r="I21" s="57" t="s">
        <v>6</v>
      </c>
      <c r="J21" s="129" t="s">
        <v>9</v>
      </c>
      <c r="K21" s="130"/>
      <c r="L21" s="126" t="s">
        <v>12</v>
      </c>
      <c r="M21" s="127"/>
      <c r="N21" s="128"/>
    </row>
    <row r="22" spans="1:14" ht="15.75" hidden="1" customHeight="1" x14ac:dyDescent="0.3">
      <c r="A22" s="123"/>
      <c r="B22" s="142"/>
      <c r="C22" s="142"/>
      <c r="D22" s="142"/>
      <c r="E22" s="142"/>
      <c r="F22" s="142"/>
      <c r="G22" s="142"/>
      <c r="H22" s="162"/>
      <c r="I22" s="50" t="s">
        <v>7</v>
      </c>
      <c r="J22" s="2" t="s">
        <v>2</v>
      </c>
      <c r="K22" s="2" t="s">
        <v>11</v>
      </c>
      <c r="L22" s="50" t="s">
        <v>13</v>
      </c>
      <c r="M22" s="50" t="s">
        <v>14</v>
      </c>
      <c r="N22" s="50" t="s">
        <v>15</v>
      </c>
    </row>
    <row r="23" spans="1:14" ht="90" hidden="1" customHeight="1" x14ac:dyDescent="0.3">
      <c r="A23" s="138">
        <v>1</v>
      </c>
      <c r="B23" s="136"/>
      <c r="C23" s="133"/>
      <c r="D23" s="133"/>
      <c r="E23" s="133"/>
      <c r="F23" s="133"/>
      <c r="G23" s="139"/>
      <c r="H23" s="145"/>
      <c r="I23" s="48"/>
      <c r="J23" s="138"/>
      <c r="K23" s="119"/>
      <c r="L23" s="121"/>
      <c r="M23" s="121"/>
      <c r="N23" s="121"/>
    </row>
    <row r="24" spans="1:14" hidden="1" x14ac:dyDescent="0.3">
      <c r="A24" s="138"/>
      <c r="B24" s="136"/>
      <c r="C24" s="133"/>
      <c r="D24" s="133"/>
      <c r="E24" s="133"/>
      <c r="F24" s="133"/>
      <c r="G24" s="139"/>
      <c r="H24" s="145"/>
      <c r="I24" s="66"/>
      <c r="J24" s="138"/>
      <c r="K24" s="120"/>
      <c r="L24" s="122"/>
      <c r="M24" s="122"/>
      <c r="N24" s="123"/>
    </row>
    <row r="25" spans="1:14" x14ac:dyDescent="0.3">
      <c r="A25" s="4"/>
      <c r="B25" s="58"/>
      <c r="C25" s="98"/>
      <c r="D25" s="98"/>
      <c r="E25" s="98"/>
      <c r="F25" s="98"/>
      <c r="G25" s="99"/>
      <c r="H25" s="100"/>
      <c r="I25" s="101"/>
      <c r="J25" s="4"/>
      <c r="K25" s="45"/>
      <c r="L25" s="46"/>
      <c r="M25" s="46"/>
      <c r="N25" s="5"/>
    </row>
    <row r="26" spans="1:14" ht="21" x14ac:dyDescent="0.3">
      <c r="A26" s="14"/>
      <c r="B26" s="14"/>
      <c r="C26" s="144" t="s">
        <v>18</v>
      </c>
      <c r="D26" s="144"/>
      <c r="E26" s="144"/>
      <c r="F26" s="144"/>
      <c r="G26" s="144"/>
      <c r="H26" s="144"/>
      <c r="I26" s="144"/>
      <c r="J26" s="144"/>
      <c r="N26" s="46"/>
    </row>
    <row r="27" spans="1:14" ht="15.6" customHeight="1" x14ac:dyDescent="0.3">
      <c r="N27" s="46"/>
    </row>
    <row r="28" spans="1:14" x14ac:dyDescent="0.3">
      <c r="A28" s="140" t="s">
        <v>24</v>
      </c>
      <c r="B28" s="141" t="s">
        <v>8</v>
      </c>
      <c r="C28" s="141" t="s">
        <v>0</v>
      </c>
      <c r="D28" s="141" t="s">
        <v>1</v>
      </c>
      <c r="E28" s="141" t="s">
        <v>2</v>
      </c>
      <c r="F28" s="141" t="s">
        <v>3</v>
      </c>
      <c r="G28" s="141" t="s">
        <v>4</v>
      </c>
      <c r="H28" s="161" t="s">
        <v>5</v>
      </c>
      <c r="I28" s="57" t="s">
        <v>6</v>
      </c>
      <c r="J28" s="129" t="s">
        <v>9</v>
      </c>
      <c r="K28" s="130"/>
      <c r="L28" s="126" t="s">
        <v>12</v>
      </c>
      <c r="M28" s="127"/>
      <c r="N28" s="128"/>
    </row>
    <row r="29" spans="1:14" ht="15.75" customHeight="1" x14ac:dyDescent="0.3">
      <c r="A29" s="160"/>
      <c r="B29" s="142"/>
      <c r="C29" s="142"/>
      <c r="D29" s="142"/>
      <c r="E29" s="142"/>
      <c r="F29" s="142"/>
      <c r="G29" s="142"/>
      <c r="H29" s="162"/>
      <c r="I29" s="50" t="s">
        <v>7</v>
      </c>
      <c r="J29" s="2" t="s">
        <v>2</v>
      </c>
      <c r="K29" s="2" t="s">
        <v>11</v>
      </c>
      <c r="L29" s="50" t="s">
        <v>13</v>
      </c>
      <c r="M29" s="50" t="s">
        <v>14</v>
      </c>
      <c r="N29" s="50" t="s">
        <v>15</v>
      </c>
    </row>
    <row r="30" spans="1:14" s="103" customFormat="1" ht="71.400000000000006" customHeight="1" x14ac:dyDescent="0.3">
      <c r="A30" s="138">
        <v>1</v>
      </c>
      <c r="B30" s="156" t="s">
        <v>113</v>
      </c>
      <c r="C30" s="157" t="s">
        <v>84</v>
      </c>
      <c r="D30" s="157" t="s">
        <v>106</v>
      </c>
      <c r="E30" s="157" t="s">
        <v>114</v>
      </c>
      <c r="F30" s="157" t="s">
        <v>115</v>
      </c>
      <c r="G30" s="158" t="s">
        <v>71</v>
      </c>
      <c r="H30" s="155">
        <v>966257500</v>
      </c>
      <c r="I30" s="102" t="s">
        <v>87</v>
      </c>
      <c r="J30" s="138" t="s">
        <v>143</v>
      </c>
      <c r="K30" s="152" t="s">
        <v>142</v>
      </c>
      <c r="L30" s="121"/>
      <c r="M30" s="153"/>
      <c r="N30" s="153"/>
    </row>
    <row r="31" spans="1:14" s="103" customFormat="1" x14ac:dyDescent="0.3">
      <c r="A31" s="138"/>
      <c r="B31" s="156"/>
      <c r="C31" s="157"/>
      <c r="D31" s="157"/>
      <c r="E31" s="157"/>
      <c r="F31" s="157"/>
      <c r="G31" s="158"/>
      <c r="H31" s="155"/>
      <c r="I31" s="174">
        <v>45560</v>
      </c>
      <c r="J31" s="138"/>
      <c r="K31" s="152"/>
      <c r="L31" s="122"/>
      <c r="M31" s="153"/>
      <c r="N31" s="153"/>
    </row>
    <row r="32" spans="1:14" ht="104.4" customHeight="1" x14ac:dyDescent="0.3">
      <c r="A32" s="138">
        <v>2</v>
      </c>
      <c r="B32" s="156" t="s">
        <v>124</v>
      </c>
      <c r="C32" s="157" t="s">
        <v>84</v>
      </c>
      <c r="D32" s="157" t="s">
        <v>106</v>
      </c>
      <c r="E32" s="157" t="s">
        <v>114</v>
      </c>
      <c r="F32" s="157" t="s">
        <v>125</v>
      </c>
      <c r="G32" s="158" t="s">
        <v>136</v>
      </c>
      <c r="H32" s="155">
        <v>275831982</v>
      </c>
      <c r="I32" s="102" t="s">
        <v>87</v>
      </c>
      <c r="J32" s="138" t="s">
        <v>143</v>
      </c>
      <c r="K32" s="119" t="s">
        <v>142</v>
      </c>
      <c r="L32" s="121"/>
      <c r="M32" s="121"/>
      <c r="N32" s="121"/>
    </row>
    <row r="33" spans="1:14" ht="15" customHeight="1" x14ac:dyDescent="0.3">
      <c r="A33" s="138"/>
      <c r="B33" s="156"/>
      <c r="C33" s="157"/>
      <c r="D33" s="157"/>
      <c r="E33" s="157"/>
      <c r="F33" s="157"/>
      <c r="G33" s="158"/>
      <c r="H33" s="155"/>
      <c r="I33" s="174">
        <v>45553</v>
      </c>
      <c r="J33" s="138"/>
      <c r="K33" s="120"/>
      <c r="L33" s="122"/>
      <c r="M33" s="122"/>
      <c r="N33" s="123"/>
    </row>
    <row r="34" spans="1:14" ht="69" customHeight="1" x14ac:dyDescent="0.3">
      <c r="A34" s="138">
        <v>3</v>
      </c>
      <c r="B34" s="136" t="s">
        <v>129</v>
      </c>
      <c r="C34" s="169" t="s">
        <v>130</v>
      </c>
      <c r="D34" s="169" t="s">
        <v>52</v>
      </c>
      <c r="E34" s="169" t="s">
        <v>70</v>
      </c>
      <c r="F34" s="169" t="s">
        <v>131</v>
      </c>
      <c r="G34" s="170" t="s">
        <v>71</v>
      </c>
      <c r="H34" s="171">
        <v>36355906</v>
      </c>
      <c r="I34" s="172" t="s">
        <v>53</v>
      </c>
      <c r="J34" s="141" t="s">
        <v>72</v>
      </c>
      <c r="K34" s="119" t="s">
        <v>151</v>
      </c>
      <c r="L34" s="121" t="s">
        <v>150</v>
      </c>
      <c r="M34" s="121" t="s">
        <v>152</v>
      </c>
      <c r="N34" s="121"/>
    </row>
    <row r="35" spans="1:14" ht="15.75" customHeight="1" x14ac:dyDescent="0.3">
      <c r="A35" s="138"/>
      <c r="B35" s="136"/>
      <c r="C35" s="169"/>
      <c r="D35" s="169"/>
      <c r="E35" s="169"/>
      <c r="F35" s="169"/>
      <c r="G35" s="170"/>
      <c r="H35" s="171"/>
      <c r="I35" s="173">
        <v>45552</v>
      </c>
      <c r="J35" s="154"/>
      <c r="K35" s="120"/>
      <c r="L35" s="122"/>
      <c r="M35" s="122"/>
      <c r="N35" s="123"/>
    </row>
    <row r="36" spans="1:14" ht="56.4" customHeight="1" x14ac:dyDescent="0.3">
      <c r="A36" s="138">
        <v>4</v>
      </c>
      <c r="B36" s="136" t="s">
        <v>132</v>
      </c>
      <c r="C36" s="169" t="s">
        <v>130</v>
      </c>
      <c r="D36" s="169" t="s">
        <v>52</v>
      </c>
      <c r="E36" s="169" t="s">
        <v>70</v>
      </c>
      <c r="F36" s="169" t="s">
        <v>133</v>
      </c>
      <c r="G36" s="170" t="s">
        <v>71</v>
      </c>
      <c r="H36" s="171">
        <v>24955500</v>
      </c>
      <c r="I36" s="172" t="s">
        <v>53</v>
      </c>
      <c r="J36" s="141" t="s">
        <v>72</v>
      </c>
      <c r="K36" s="119" t="s">
        <v>151</v>
      </c>
      <c r="L36" s="121" t="s">
        <v>153</v>
      </c>
      <c r="M36" s="121" t="s">
        <v>152</v>
      </c>
      <c r="N36" s="121"/>
    </row>
    <row r="37" spans="1:14" ht="15.75" customHeight="1" x14ac:dyDescent="0.3">
      <c r="A37" s="138"/>
      <c r="B37" s="136"/>
      <c r="C37" s="169"/>
      <c r="D37" s="169"/>
      <c r="E37" s="169"/>
      <c r="F37" s="169"/>
      <c r="G37" s="170"/>
      <c r="H37" s="171"/>
      <c r="I37" s="173">
        <v>45552</v>
      </c>
      <c r="J37" s="154"/>
      <c r="K37" s="120"/>
      <c r="L37" s="122"/>
      <c r="M37" s="122"/>
      <c r="N37" s="123"/>
    </row>
    <row r="38" spans="1:14" ht="56.4" customHeight="1" x14ac:dyDescent="0.3">
      <c r="A38" s="138">
        <v>5</v>
      </c>
      <c r="B38" s="136" t="s">
        <v>134</v>
      </c>
      <c r="C38" s="169" t="s">
        <v>130</v>
      </c>
      <c r="D38" s="169" t="s">
        <v>52</v>
      </c>
      <c r="E38" s="169" t="s">
        <v>70</v>
      </c>
      <c r="F38" s="169" t="s">
        <v>135</v>
      </c>
      <c r="G38" s="170" t="s">
        <v>71</v>
      </c>
      <c r="H38" s="171">
        <v>36384464</v>
      </c>
      <c r="I38" s="172" t="s">
        <v>53</v>
      </c>
      <c r="J38" s="141" t="s">
        <v>72</v>
      </c>
      <c r="K38" s="119" t="s">
        <v>151</v>
      </c>
      <c r="L38" s="121" t="s">
        <v>154</v>
      </c>
      <c r="M38" s="121" t="s">
        <v>152</v>
      </c>
      <c r="N38" s="121"/>
    </row>
    <row r="39" spans="1:14" ht="15.75" customHeight="1" x14ac:dyDescent="0.3">
      <c r="A39" s="138"/>
      <c r="B39" s="136"/>
      <c r="C39" s="169"/>
      <c r="D39" s="169"/>
      <c r="E39" s="169"/>
      <c r="F39" s="169"/>
      <c r="G39" s="170"/>
      <c r="H39" s="171"/>
      <c r="I39" s="173">
        <v>45552</v>
      </c>
      <c r="J39" s="154"/>
      <c r="K39" s="120"/>
      <c r="L39" s="122"/>
      <c r="M39" s="122"/>
      <c r="N39" s="123"/>
    </row>
    <row r="40" spans="1:14" ht="56.4" customHeight="1" x14ac:dyDescent="0.3">
      <c r="A40" s="138">
        <v>6</v>
      </c>
      <c r="B40" s="136" t="s">
        <v>137</v>
      </c>
      <c r="C40" s="169" t="s">
        <v>130</v>
      </c>
      <c r="D40" s="169" t="s">
        <v>106</v>
      </c>
      <c r="E40" s="169" t="s">
        <v>79</v>
      </c>
      <c r="F40" s="169" t="s">
        <v>138</v>
      </c>
      <c r="G40" s="170" t="s">
        <v>80</v>
      </c>
      <c r="H40" s="171">
        <v>18174664</v>
      </c>
      <c r="I40" s="172" t="s">
        <v>120</v>
      </c>
      <c r="J40" s="141" t="s">
        <v>72</v>
      </c>
      <c r="K40" s="119" t="s">
        <v>81</v>
      </c>
      <c r="L40" s="121"/>
      <c r="M40" s="121"/>
      <c r="N40" s="121"/>
    </row>
    <row r="41" spans="1:14" ht="15.75" customHeight="1" x14ac:dyDescent="0.3">
      <c r="A41" s="138"/>
      <c r="B41" s="136"/>
      <c r="C41" s="169"/>
      <c r="D41" s="169"/>
      <c r="E41" s="169"/>
      <c r="F41" s="169"/>
      <c r="G41" s="170"/>
      <c r="H41" s="171"/>
      <c r="I41" s="173">
        <v>45561</v>
      </c>
      <c r="J41" s="154"/>
      <c r="K41" s="120"/>
      <c r="L41" s="122"/>
      <c r="M41" s="122"/>
      <c r="N41" s="123"/>
    </row>
    <row r="43" spans="1:14" s="49" customFormat="1" ht="21" hidden="1" x14ac:dyDescent="0.4">
      <c r="B43" s="159" t="s">
        <v>19</v>
      </c>
      <c r="C43" s="159"/>
      <c r="D43" s="159"/>
      <c r="E43" s="159"/>
      <c r="F43" s="159"/>
      <c r="G43" s="159"/>
      <c r="H43" s="159"/>
      <c r="I43" s="159"/>
    </row>
    <row r="44" spans="1:14" ht="19.2" hidden="1" customHeight="1" x14ac:dyDescent="0.3">
      <c r="A44" s="3"/>
      <c r="H44" s="70"/>
    </row>
    <row r="45" spans="1:14" hidden="1" x14ac:dyDescent="0.3">
      <c r="A45" s="124" t="s">
        <v>24</v>
      </c>
      <c r="B45" s="141" t="s">
        <v>8</v>
      </c>
      <c r="C45" s="134" t="s">
        <v>0</v>
      </c>
      <c r="D45" s="134" t="s">
        <v>1</v>
      </c>
      <c r="E45" s="134" t="s">
        <v>2</v>
      </c>
      <c r="F45" s="134" t="s">
        <v>3</v>
      </c>
      <c r="G45" s="134" t="s">
        <v>4</v>
      </c>
      <c r="H45" s="149" t="s">
        <v>5</v>
      </c>
      <c r="I45" s="48" t="s">
        <v>6</v>
      </c>
      <c r="J45" s="129" t="s">
        <v>9</v>
      </c>
      <c r="K45" s="130"/>
      <c r="L45" s="126" t="s">
        <v>12</v>
      </c>
      <c r="M45" s="127"/>
      <c r="N45" s="128"/>
    </row>
    <row r="46" spans="1:14" hidden="1" x14ac:dyDescent="0.3">
      <c r="A46" s="125"/>
      <c r="B46" s="142"/>
      <c r="C46" s="135"/>
      <c r="D46" s="135"/>
      <c r="E46" s="135"/>
      <c r="F46" s="135"/>
      <c r="G46" s="135"/>
      <c r="H46" s="150"/>
      <c r="I46" s="51" t="s">
        <v>7</v>
      </c>
      <c r="J46" s="2" t="s">
        <v>2</v>
      </c>
      <c r="K46" s="1" t="s">
        <v>11</v>
      </c>
      <c r="L46" s="50" t="s">
        <v>13</v>
      </c>
      <c r="M46" s="50" t="s">
        <v>14</v>
      </c>
      <c r="N46" s="50" t="s">
        <v>15</v>
      </c>
    </row>
    <row r="47" spans="1:14" ht="56.4" hidden="1" customHeight="1" x14ac:dyDescent="0.3">
      <c r="A47" s="138"/>
      <c r="B47" s="136"/>
      <c r="C47" s="133"/>
      <c r="D47" s="133"/>
      <c r="E47" s="133"/>
      <c r="F47" s="133"/>
      <c r="G47" s="139"/>
      <c r="H47" s="145"/>
      <c r="I47" s="48"/>
      <c r="J47" s="141"/>
      <c r="K47" s="119"/>
      <c r="L47" s="121"/>
      <c r="M47" s="121"/>
      <c r="N47" s="121"/>
    </row>
    <row r="48" spans="1:14" ht="15.75" hidden="1" customHeight="1" x14ac:dyDescent="0.3">
      <c r="A48" s="138"/>
      <c r="B48" s="136"/>
      <c r="C48" s="133"/>
      <c r="D48" s="133"/>
      <c r="E48" s="133"/>
      <c r="F48" s="133"/>
      <c r="G48" s="139"/>
      <c r="H48" s="145"/>
      <c r="I48" s="110"/>
      <c r="J48" s="154"/>
      <c r="K48" s="120"/>
      <c r="L48" s="122"/>
      <c r="M48" s="122"/>
      <c r="N48" s="123"/>
    </row>
  </sheetData>
  <mergeCells count="200">
    <mergeCell ref="K38:K39"/>
    <mergeCell ref="L38:L39"/>
    <mergeCell ref="M38:M39"/>
    <mergeCell ref="N38:N39"/>
    <mergeCell ref="A40:A41"/>
    <mergeCell ref="B40:B41"/>
    <mergeCell ref="C40:C41"/>
    <mergeCell ref="D40:D41"/>
    <mergeCell ref="E40:E41"/>
    <mergeCell ref="F40:F41"/>
    <mergeCell ref="G40:G41"/>
    <mergeCell ref="H40:H41"/>
    <mergeCell ref="J40:J41"/>
    <mergeCell ref="K40:K41"/>
    <mergeCell ref="L40:L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J38:J39"/>
    <mergeCell ref="K34:K35"/>
    <mergeCell ref="L34:L35"/>
    <mergeCell ref="M34:M35"/>
    <mergeCell ref="N34:N35"/>
    <mergeCell ref="A36:A37"/>
    <mergeCell ref="B36:B37"/>
    <mergeCell ref="C36:C37"/>
    <mergeCell ref="D36:D37"/>
    <mergeCell ref="E36:E37"/>
    <mergeCell ref="F36:F37"/>
    <mergeCell ref="G36:G37"/>
    <mergeCell ref="H36:H37"/>
    <mergeCell ref="J36:J37"/>
    <mergeCell ref="K36:K37"/>
    <mergeCell ref="L36:L37"/>
    <mergeCell ref="M36:M37"/>
    <mergeCell ref="N36:N37"/>
    <mergeCell ref="A34:A35"/>
    <mergeCell ref="B34:B35"/>
    <mergeCell ref="C34:C35"/>
    <mergeCell ref="D34:D35"/>
    <mergeCell ref="E34:E35"/>
    <mergeCell ref="F34:F35"/>
    <mergeCell ref="G34:G35"/>
    <mergeCell ref="H34:H35"/>
    <mergeCell ref="J34:J35"/>
    <mergeCell ref="B30:B31"/>
    <mergeCell ref="D21:D22"/>
    <mergeCell ref="B19:H19"/>
    <mergeCell ref="A32:A33"/>
    <mergeCell ref="B32:B33"/>
    <mergeCell ref="C32:C33"/>
    <mergeCell ref="D32:D33"/>
    <mergeCell ref="E32:E33"/>
    <mergeCell ref="F32:F33"/>
    <mergeCell ref="G32:G33"/>
    <mergeCell ref="H32:H33"/>
    <mergeCell ref="F30:F31"/>
    <mergeCell ref="H28:H29"/>
    <mergeCell ref="C30:C31"/>
    <mergeCell ref="A21:A22"/>
    <mergeCell ref="B23:B24"/>
    <mergeCell ref="A30:A31"/>
    <mergeCell ref="B21:B22"/>
    <mergeCell ref="A23:A24"/>
    <mergeCell ref="F23:F24"/>
    <mergeCell ref="M23:M24"/>
    <mergeCell ref="K32:K33"/>
    <mergeCell ref="L32:L33"/>
    <mergeCell ref="M32:M33"/>
    <mergeCell ref="N32:N33"/>
    <mergeCell ref="G30:G31"/>
    <mergeCell ref="D14:D15"/>
    <mergeCell ref="E14:E15"/>
    <mergeCell ref="J32:J33"/>
    <mergeCell ref="E23:E24"/>
    <mergeCell ref="E30:E31"/>
    <mergeCell ref="L30:L31"/>
    <mergeCell ref="K16:K17"/>
    <mergeCell ref="L16:L17"/>
    <mergeCell ref="M16:M17"/>
    <mergeCell ref="N16:N17"/>
    <mergeCell ref="J30:J31"/>
    <mergeCell ref="K30:K31"/>
    <mergeCell ref="N23:N24"/>
    <mergeCell ref="L23:L24"/>
    <mergeCell ref="C26:J26"/>
    <mergeCell ref="E21:E22"/>
    <mergeCell ref="F21:F22"/>
    <mergeCell ref="D28:D29"/>
    <mergeCell ref="E28:E29"/>
    <mergeCell ref="F28:F29"/>
    <mergeCell ref="C23:C24"/>
    <mergeCell ref="C28:C29"/>
    <mergeCell ref="D30:D31"/>
    <mergeCell ref="J5:K5"/>
    <mergeCell ref="J12:K12"/>
    <mergeCell ref="J28:K28"/>
    <mergeCell ref="H30:H31"/>
    <mergeCell ref="L5:N5"/>
    <mergeCell ref="C10:I10"/>
    <mergeCell ref="L12:N12"/>
    <mergeCell ref="G21:G22"/>
    <mergeCell ref="C21:C22"/>
    <mergeCell ref="G23:G24"/>
    <mergeCell ref="H21:H22"/>
    <mergeCell ref="F7:F8"/>
    <mergeCell ref="E5:E6"/>
    <mergeCell ref="J21:K21"/>
    <mergeCell ref="C12:C13"/>
    <mergeCell ref="D12:D13"/>
    <mergeCell ref="F5:F6"/>
    <mergeCell ref="G5:G6"/>
    <mergeCell ref="H23:H24"/>
    <mergeCell ref="G28:G29"/>
    <mergeCell ref="L28:N28"/>
    <mergeCell ref="M30:M31"/>
    <mergeCell ref="N30:N31"/>
    <mergeCell ref="D23:D24"/>
    <mergeCell ref="G14:G15"/>
    <mergeCell ref="B14:B15"/>
    <mergeCell ref="C14:C15"/>
    <mergeCell ref="M7:M8"/>
    <mergeCell ref="A14:A15"/>
    <mergeCell ref="A16:A17"/>
    <mergeCell ref="F14:F15"/>
    <mergeCell ref="H14:H15"/>
    <mergeCell ref="E16:E17"/>
    <mergeCell ref="F16:F17"/>
    <mergeCell ref="G16:G17"/>
    <mergeCell ref="L7:L8"/>
    <mergeCell ref="K7:K8"/>
    <mergeCell ref="G7:G8"/>
    <mergeCell ref="K14:K15"/>
    <mergeCell ref="K23:K24"/>
    <mergeCell ref="J23:J24"/>
    <mergeCell ref="L21:N21"/>
    <mergeCell ref="G12:G13"/>
    <mergeCell ref="J14:J15"/>
    <mergeCell ref="H16:H17"/>
    <mergeCell ref="J16:J17"/>
    <mergeCell ref="H7:H8"/>
    <mergeCell ref="J7:J8"/>
    <mergeCell ref="N14:N15"/>
    <mergeCell ref="L14:L15"/>
    <mergeCell ref="M14:M15"/>
    <mergeCell ref="D16:D17"/>
    <mergeCell ref="B45:B46"/>
    <mergeCell ref="D45:D46"/>
    <mergeCell ref="G47:G48"/>
    <mergeCell ref="F47:F48"/>
    <mergeCell ref="N7:N8"/>
    <mergeCell ref="A1:D1"/>
    <mergeCell ref="F1:G1"/>
    <mergeCell ref="A12:A13"/>
    <mergeCell ref="B12:B13"/>
    <mergeCell ref="A5:A6"/>
    <mergeCell ref="B5:B6"/>
    <mergeCell ref="C5:C6"/>
    <mergeCell ref="D5:D6"/>
    <mergeCell ref="A7:A8"/>
    <mergeCell ref="B7:B8"/>
    <mergeCell ref="C7:C8"/>
    <mergeCell ref="D7:D8"/>
    <mergeCell ref="E7:E8"/>
    <mergeCell ref="C3:I3"/>
    <mergeCell ref="F12:F13"/>
    <mergeCell ref="H5:H6"/>
    <mergeCell ref="E12:E13"/>
    <mergeCell ref="H12:H13"/>
    <mergeCell ref="E45:E46"/>
    <mergeCell ref="F45:F46"/>
    <mergeCell ref="A45:A46"/>
    <mergeCell ref="B43:I43"/>
    <mergeCell ref="B16:B17"/>
    <mergeCell ref="C16:C17"/>
    <mergeCell ref="B28:B29"/>
    <mergeCell ref="A28:A29"/>
    <mergeCell ref="M47:M48"/>
    <mergeCell ref="H45:H46"/>
    <mergeCell ref="H47:H48"/>
    <mergeCell ref="L45:N45"/>
    <mergeCell ref="N47:N48"/>
    <mergeCell ref="J47:J48"/>
    <mergeCell ref="K47:K48"/>
    <mergeCell ref="L47:L48"/>
    <mergeCell ref="J45:K45"/>
    <mergeCell ref="A47:A48"/>
    <mergeCell ref="B47:B48"/>
    <mergeCell ref="C47:C48"/>
    <mergeCell ref="D47:D48"/>
    <mergeCell ref="E47:E48"/>
    <mergeCell ref="G45:G46"/>
    <mergeCell ref="C45:C46"/>
  </mergeCells>
  <phoneticPr fontId="15" type="noConversion"/>
  <hyperlinks>
    <hyperlink ref="B14" r:id="rId1" display="javascript: consultaProceso('24-9-501450')" xr:uid="{E539D012-9582-45A1-8E37-228B9993DB21}"/>
    <hyperlink ref="B16" r:id="rId2" display="javascript: consultaProceso('24-9-501454')" xr:uid="{6B1D535F-86CF-4BB3-9C06-583D0C7431C7}"/>
    <hyperlink ref="B14:B15" r:id="rId3" display="SIP-SEM-003-2024" xr:uid="{AA4D9B7A-DB9A-43C8-B282-DEE06868DF7E}"/>
    <hyperlink ref="B16:B17" r:id="rId4" display="SIP-SEM-004-2024" xr:uid="{4556C44A-CD3C-489C-87BC-CE210D766B0D}"/>
    <hyperlink ref="B30" r:id="rId5" display="javascript: consultaProceso('24-4-14184974')" xr:uid="{F3E4064B-9895-4BF8-93D8-46502C94CB22}"/>
    <hyperlink ref="B32" r:id="rId6" display="javascript: consultaProceso('24-4-14176606')" xr:uid="{BC0C13DB-A877-422B-930E-7A552A54936F}"/>
    <hyperlink ref="B34" r:id="rId7" display="javascript: consultaProceso('24-13-14167706')" xr:uid="{AC3E05F7-E544-4F4B-A30F-02FF6D2EFF61}"/>
    <hyperlink ref="B36" r:id="rId8" display="javascript: consultaProceso('24-13-14167714')" xr:uid="{91E71E9C-B61F-4000-92FF-B3C63904071F}"/>
    <hyperlink ref="B38" r:id="rId9" display="javascript: consultaProceso('24-13-14167756')" xr:uid="{55DB8938-DDEE-44C5-AD9B-8466EF83E072}"/>
    <hyperlink ref="B40" r:id="rId10" display="javascript: consultaProceso('24-13-14185985')" xr:uid="{F4133C9D-78C6-4202-A97E-D0740702211D}"/>
    <hyperlink ref="B30:B31" r:id="rId11" display="SC-SA-OP-012-2024" xr:uid="{66BC761B-4D5A-4CF5-AB9E-C17561267D44}"/>
    <hyperlink ref="B32:B33" r:id="rId12" display="PSC-MIC-012-2024" xr:uid="{1C324357-A837-4ACF-882D-F7F7AB16DB14}"/>
    <hyperlink ref="B34:B35" r:id="rId13" display="SPIF-MC-048-2024" xr:uid="{12F30741-44C9-4D77-8D76-B8079C431CE1}"/>
    <hyperlink ref="B36:B37" r:id="rId14" display="SPIF-MC-049-2024" xr:uid="{17A86819-1C1E-4C71-8AB1-EC863019D62F}"/>
    <hyperlink ref="B38:B39" r:id="rId15" display="SPIF-MC-050-2024" xr:uid="{7B526E55-1BCF-4E5F-8DC6-B16ECE74BD5B}"/>
    <hyperlink ref="B40:B41" r:id="rId16" display="CMC-046-2024" xr:uid="{759542A2-AECE-4225-9973-8E7D7601D054}"/>
    <hyperlink ref="K34" r:id="rId17" xr:uid="{C9175256-6B42-4126-A902-10C1F2805F02}"/>
    <hyperlink ref="K36" r:id="rId18" xr:uid="{2DBE9495-2D37-4DE0-83B9-94C854EA22A9}"/>
    <hyperlink ref="K38" r:id="rId19" xr:uid="{59205D5F-197A-4307-A6DB-7D698CC54939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ANTIOQUIA</vt:lpstr>
      <vt:lpstr>URABÀ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Manuela Arcila</cp:lastModifiedBy>
  <cp:lastPrinted>2018-10-01T13:42:16Z</cp:lastPrinted>
  <dcterms:created xsi:type="dcterms:W3CDTF">2018-07-07T21:55:34Z</dcterms:created>
  <dcterms:modified xsi:type="dcterms:W3CDTF">2024-10-02T03:14:24Z</dcterms:modified>
</cp:coreProperties>
</file>