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65428" yWindow="65428" windowWidth="23256" windowHeight="12456" activeTab="0"/>
  </bookViews>
  <sheets>
    <sheet name="RESUMEN" sheetId="4" r:id="rId1"/>
    <sheet name="ANTIOQUIA" sheetId="1" r:id="rId2"/>
    <sheet name="URABÀ" sheetId="1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<sst xmlns="http://schemas.openxmlformats.org/spreadsheetml/2006/main" count="817" uniqueCount="247">
  <si>
    <t>Tipo de Proceso</t>
  </si>
  <si>
    <t>Estado</t>
  </si>
  <si>
    <t>Entidad</t>
  </si>
  <si>
    <t>Objeto</t>
  </si>
  <si>
    <t>Departamento y Municipio de Ejecución</t>
  </si>
  <si>
    <t>Cuantía</t>
  </si>
  <si>
    <t>Fecha</t>
  </si>
  <si>
    <t>(dd-mm-aaaa)</t>
  </si>
  <si>
    <t>Número de Proceso</t>
  </si>
  <si>
    <t>Contactos</t>
  </si>
  <si>
    <t>ANTIOQUIA SIN URABA</t>
  </si>
  <si>
    <t>Correo</t>
  </si>
  <si>
    <t>Adjudicacion</t>
  </si>
  <si>
    <t>Empresa</t>
  </si>
  <si>
    <t>Representante Legal</t>
  </si>
  <si>
    <t>Contacto</t>
  </si>
  <si>
    <t xml:space="preserve"> URABA</t>
  </si>
  <si>
    <t>GRUPO C. MAQUINARIA Y ACCESORIOS PARA CONSTRUCCION Y EDIFICACIONES</t>
  </si>
  <si>
    <t>GRUPO F. SERVICIOS DE EDIFICACION, CONSTRUCCION DE INSTALACIONES Y MANTENIMIENTO</t>
  </si>
  <si>
    <t>GRUPO G. TERRENOS, EDIFICIOS, ESTRUCTURAS Y VIAS</t>
  </si>
  <si>
    <t>Número de contratos</t>
  </si>
  <si>
    <t>Valor contratos</t>
  </si>
  <si>
    <t>GRUPO D. COMPONENTES, ACCESORIOS Y SUMINISTROS DE SISTEMAS ELECTRONICOS E ILUMINACION</t>
  </si>
  <si>
    <t>GRUPO D. COMPONENTES Y SUMINISTROS PARA ESTRUCTURAS, EDIFICACIONES, CONSTRUCCION Y OBRAS CIVILES</t>
  </si>
  <si>
    <t>#</t>
  </si>
  <si>
    <t>* Contratos mayores a 100 millones de pesos</t>
  </si>
  <si>
    <t>CONTRATOS CELEBRADOS EN EL PERIODO EN ANTIOQUIA SIN URABA *</t>
  </si>
  <si>
    <t>CONTRATOS CELEBRADOS EN EL PERIODO EN ANTIOQUIA *</t>
  </si>
  <si>
    <t>CONTRATOS CELEBRADOS EN EL PERIODO EN URABA *</t>
  </si>
  <si>
    <t>* Todas las cuantías</t>
  </si>
  <si>
    <t>* Todas las cuantías en Urabá, y mayores a 100 millones en el resto de Antioquia</t>
  </si>
  <si>
    <t>TOTAL EN ANTIOQUIA SIN URABA</t>
  </si>
  <si>
    <t>TOTAL EN  URABA</t>
  </si>
  <si>
    <t>TOTAL EN ANTIOQUIA</t>
  </si>
  <si>
    <t>TOTALES</t>
  </si>
  <si>
    <t>INFORME DE LICITACIONES</t>
  </si>
  <si>
    <t>TOTAL EN URABA</t>
  </si>
  <si>
    <t>NÚMERO DE CONTRATOS</t>
  </si>
  <si>
    <t>VALOR CONTRATOS</t>
  </si>
  <si>
    <t>TOTAL DE CONTRATOS CELEBRADOS EN ANTIOQUIA</t>
  </si>
  <si>
    <t>NOTAS:</t>
  </si>
  <si>
    <t>Los contratos registrados para Urabá incluye todas las cuantías, para el resto de Antioquia incluye las cuantías superiores a los 100 millones de pesos.</t>
  </si>
  <si>
    <t>GRUPO D. COMPONENTES Y SUMINISTROS PARA ESTRUCTURAS, EDIFICACION, CONSTRUCCION Y OBRAS CIVILES</t>
  </si>
  <si>
    <t>GRUPO C. MAQUINARIA Y ASESORIOS PARA CONSTRUCCION Y EDIFICACION</t>
  </si>
  <si>
    <t>FECHA REPORTE:</t>
  </si>
  <si>
    <t>GRUPO D. COMPONENTES, ACCESORIOS Y SUMINISTROS DE SISTEMAS ELECTRICOS E ILUMINACION</t>
  </si>
  <si>
    <t>TOTAL CONTRATOS DESDE 1/01/2023</t>
  </si>
  <si>
    <t>Enero 2023</t>
  </si>
  <si>
    <t>TOTAL DESDE
 ENERO 2023</t>
  </si>
  <si>
    <t>CONTRATOS CELEBRADOS EN EL PERIODO
1/01/2023 a 15/01/2023</t>
  </si>
  <si>
    <t>CONTRATOS CELEBRADOS EN EL PERIODO
16/01/2023 a 31/01/2023</t>
  </si>
  <si>
    <t>CONTRATOS CELEBRADOS EN EL PERIODO
1/02/2023 a 15/02/2023</t>
  </si>
  <si>
    <t>CONTRATOS CELEBRADOS EN EL PERIODO
16/02/2023 a 28/02/2023</t>
  </si>
  <si>
    <t>Febrero 2023</t>
  </si>
  <si>
    <t>CONTRATOS CELEBRADOS EN EL PERIODO
1/03/2023 a 15/03/2023</t>
  </si>
  <si>
    <t>CONTRATOS CELEBRADOS EN EL PERIODO
16/03/2023 a 31/03/2023</t>
  </si>
  <si>
    <t>Marzo 2023</t>
  </si>
  <si>
    <t>CONTRATOS CELEBRADOS EN EL PERIODO
1/04/2023 a 15/04/2023</t>
  </si>
  <si>
    <t>CONTRATOS CELEBRADOS EN EL PERIODO
16/04/2023 a 30/04/2023</t>
  </si>
  <si>
    <t>Abril 2023</t>
  </si>
  <si>
    <t>CONTRATOS CELEBRADOS EN EL PERIODO
1/05/2023 a 15/05/2023</t>
  </si>
  <si>
    <t>CONTRATOS CELEBRADOS EN EL PERIODO
16/05/2023 a 31/05/2023</t>
  </si>
  <si>
    <t>Mayo 2023</t>
  </si>
  <si>
    <t>CONTRATOS CELEBRADOS EN EL PERIODO
1/06/2023 a 15/06/2023</t>
  </si>
  <si>
    <t>CONTRATOS CELEBRADOS EN EL PERIODO
16/06/2023 a 30/06/2023</t>
  </si>
  <si>
    <t>Junio 2023</t>
  </si>
  <si>
    <t>CONTRATOS CELEBRADOS EN EL PERIODO
1/07/2023 a 15/07/2023</t>
  </si>
  <si>
    <t>CONTRATOS CELEBRADOS EN EL PERIODO
16/07/2023 a 31/07/2023</t>
  </si>
  <si>
    <t>Julio 2023</t>
  </si>
  <si>
    <t>CONTRATOS CELEBRADOS EN EL PERIODO
1/08/2023 a 15/08/2023</t>
  </si>
  <si>
    <t>CONTRATOS CELEBRADOS EN EL PERIODO
16/08/2023 a 31/08/2023</t>
  </si>
  <si>
    <t>Agosto 2023</t>
  </si>
  <si>
    <t>CONTRATOS CELEBRADOS EN EL PERIODO
1/09/2023 a 15/09/2023</t>
  </si>
  <si>
    <t>Septiembre 2023</t>
  </si>
  <si>
    <t>CONTRATOS CELEBRADOS EN EL PERIODO
16/09/2023 a 30/09/2023</t>
  </si>
  <si>
    <t>CONTRATOS CELEBRADOS EN EL PERIODO
1/10/2023 a 15/10/2023</t>
  </si>
  <si>
    <t>Octubre 2023</t>
  </si>
  <si>
    <t>CONTRATOS CELEBRADOS EN EL PERIODO
16/10/2023 a 31/10/2023</t>
  </si>
  <si>
    <t>Convocado</t>
  </si>
  <si>
    <t>Fecha de Carga en el Sistema</t>
  </si>
  <si>
    <t>Selección Abreviada de Menor Cuantía (Ley 1150 de 2007)</t>
  </si>
  <si>
    <t>Fecha de apertura</t>
  </si>
  <si>
    <t>Celebrado</t>
  </si>
  <si>
    <t>Fecha de Celebración del Primer Contrato</t>
  </si>
  <si>
    <t>Licitación obra pública</t>
  </si>
  <si>
    <t>Borrador</t>
  </si>
  <si>
    <t>Régimen Especial</t>
  </si>
  <si>
    <t>ANTIOQUIA - ALCALDÍA MUNICIPIO DE MUTATÁ</t>
  </si>
  <si>
    <t>ANTIOQUIA - ALCALDÍA MUNICIPIO DE SAN JUAN DE URABÁ</t>
  </si>
  <si>
    <t>Contratación Mínima Cuantía</t>
  </si>
  <si>
    <t>ANTIOQUIA - ALCALDÍA MUNICIPIO DE VIGÍA DEL FUERTE</t>
  </si>
  <si>
    <r>
      <t>Antioquia</t>
    </r>
    <r>
      <rPr>
        <sz val="11"/>
        <rFont val="Calibri"/>
        <family val="2"/>
        <scheme val="minor"/>
      </rPr>
      <t> : Mutatá</t>
    </r>
  </si>
  <si>
    <r>
      <t>Antioquia</t>
    </r>
    <r>
      <rPr>
        <sz val="11"/>
        <rFont val="Calibri"/>
        <family val="2"/>
        <scheme val="minor"/>
      </rPr>
      <t> : San Juan de Urabá</t>
    </r>
  </si>
  <si>
    <r>
      <t>Antioquia</t>
    </r>
    <r>
      <rPr>
        <sz val="11"/>
        <rFont val="Calibri"/>
        <family val="2"/>
        <scheme val="minor"/>
      </rPr>
      <t> : Vigía del Fuerte</t>
    </r>
  </si>
  <si>
    <t xml:space="preserve"> juridica@sanjuandeuraba-antioquia.gov.co</t>
  </si>
  <si>
    <t xml:space="preserve"> planeacion@vigiadelfuerte-antioquia.gov.co</t>
  </si>
  <si>
    <t>MUNICIPIO DE MUTATÁ</t>
  </si>
  <si>
    <t>MUNICIPIO DE SAN JUAN DE URABÁ</t>
  </si>
  <si>
    <t>MUNICIPIO DE VIGÍA DEL FUERTE</t>
  </si>
  <si>
    <t>ANTIOQUIA - ALCALDÍA MUNICIPIO DE MURINDÓ</t>
  </si>
  <si>
    <r>
      <t>Antioquia</t>
    </r>
    <r>
      <rPr>
        <sz val="11"/>
        <rFont val="Calibri"/>
        <family val="2"/>
        <scheme val="minor"/>
      </rPr>
      <t> : Murindó</t>
    </r>
  </si>
  <si>
    <t>MUNICIPIO DE MURINDÓ</t>
  </si>
  <si>
    <t>CONTRATOS CELEBRADOS EN EL PERIODO
1/11/2023 a 15/11/2023</t>
  </si>
  <si>
    <t>Contratos y convenios con más de dos partes</t>
  </si>
  <si>
    <t>ANTIOQUIA - EMPRESA DE DESARROLLO Y RENOVACION MUNICIPAL-EDEREM - BURITICA</t>
  </si>
  <si>
    <r>
      <t>Antioquia</t>
    </r>
    <r>
      <rPr>
        <sz val="11"/>
        <rFont val="Calibri"/>
        <family val="2"/>
        <scheme val="minor"/>
      </rPr>
      <t> : Buriticá</t>
    </r>
  </si>
  <si>
    <t>EDEREM</t>
  </si>
  <si>
    <t>PLA-MC-OP-113-2023</t>
  </si>
  <si>
    <t>CONSTRUCCIÓN CASETA COMUNAL EN COMUNIDAD INDÍGENA TAPARAL (TURRIQUITADÓ BAJO), DEL MUNICIPIO DE MURINDÓ</t>
  </si>
  <si>
    <t>PLA-MC-OP-114-2023</t>
  </si>
  <si>
    <t>CONSTRUCCIÓN CASETA COMUNAL EN COMUNIDAD INDÍGENA CHIBUGADÓ, DEL MUNICIPIO DE MURINDÓ</t>
  </si>
  <si>
    <t>PLA-MC-OP-112-2023</t>
  </si>
  <si>
    <t>CONSTRUCCIÓN CASETA COMUNAL EN COMUNIDAD INDÍGENA TURRIQUITADÓ LLANO, DEL MUNICIPIO DE MURINDÓ</t>
  </si>
  <si>
    <t>planeacion@murindo-antioquia.gov.co</t>
  </si>
  <si>
    <t>16/NOVIEMBRE/2023 A 30/NOVIEMBRE/2023</t>
  </si>
  <si>
    <t>CONTRATOS CELEBRADOS EN EL PERIODO
16/11/2023 a 30/11/2023</t>
  </si>
  <si>
    <t>Noviembre 2023</t>
  </si>
  <si>
    <t>DICIEMBRE 1 DE 2023</t>
  </si>
  <si>
    <t>SASI2023-0318</t>
  </si>
  <si>
    <t>Subasta</t>
  </si>
  <si>
    <t>ANTIOQUIA - ALCALDÍA MUNICIPIO DE ANORI</t>
  </si>
  <si>
    <t>SUMINISTRO DE MATERIALES DE CONSTRUCCIÓN Y ELEMENTOS DE FERRETERÍA PARA ENTREGAR A LAS COMUNIDADES QUE SE HAN VISTO AFECTADAS POR LA OLA INVERNAL PARA RECONSTRUIR, REPARAR Y MEJORAR SUS VIVIENDAS SITUADAS EN LA ZONA URBANA Y RURAL, EN EL MARCO DE LA CALAMIDAD PUBLICA ESTABLECIDA EN EL DECRETO 138 DEL 19 DE JULIO DE 2023, DEL MUNICIPIO DE ANORÍ, ANTIOQUIA.</t>
  </si>
  <si>
    <t>Fecha Lim. Docs Habilitantes</t>
  </si>
  <si>
    <r>
      <t>Antioquia</t>
    </r>
    <r>
      <rPr>
        <sz val="11"/>
        <rFont val="Calibri"/>
        <family val="2"/>
        <scheme val="minor"/>
      </rPr>
      <t> : Anorí</t>
    </r>
  </si>
  <si>
    <t>LICITACION PUBLICA 01 DE 2023</t>
  </si>
  <si>
    <t>ANTIOQUIA - ALCALDÍA MUNICIPIO DE CONCORDIA</t>
  </si>
  <si>
    <t>“SUMINISTRO, TRANSPORTE E INSTALACIÓN DE CUARENTA (40) SISTEMAS SÉPTICOS EN EL MUNICIPIO DE CONCORDIA, ANTIOQUIA, EN EL MARCO DEL CONVENIO INTERADMINISTRATIVO No. 040-COV2306-62”</t>
  </si>
  <si>
    <r>
      <t>Antioquia</t>
    </r>
    <r>
      <rPr>
        <sz val="11"/>
        <rFont val="Calibri"/>
        <family val="2"/>
        <scheme val="minor"/>
      </rPr>
      <t> : Concordia</t>
    </r>
  </si>
  <si>
    <t>infraestructura@anori-antioquia.gov.co</t>
  </si>
  <si>
    <t>juridica@concordia-antioquia.gov.co</t>
  </si>
  <si>
    <t>BRUNEL CONSTRUCTORES SAS
nit. 901492206</t>
  </si>
  <si>
    <t>MARIA MILDRED JIMENEZ RESTREPO</t>
  </si>
  <si>
    <t>MUNICIPIO DE ANORI</t>
  </si>
  <si>
    <t>MUNICIPIO DE CONCORDIA</t>
  </si>
  <si>
    <t>CV-031-2023</t>
  </si>
  <si>
    <t>ANTIOQUIA - ALCALDÍA MUNICIPIO DE DABEIBA</t>
  </si>
  <si>
    <t>AUNAR ESFUERZOS TÉCNICOS ADMINISTRATIVOS Y FINANCIEROS PARA LA INSTALACION, MANTENIMIENTO Y SUMINISTRO DE IMPLEMENTOS DEL ALUMBRADO NAVIDEÑO EN EL MUNICIPIO DE DABEIBA ANTIOQUIA DE LA VIGENCIA 2023</t>
  </si>
  <si>
    <r>
      <t>Antioquia</t>
    </r>
    <r>
      <rPr>
        <sz val="11"/>
        <rFont val="Calibri"/>
        <family val="2"/>
        <scheme val="minor"/>
      </rPr>
      <t> : Dabeiba</t>
    </r>
  </si>
  <si>
    <t>CONTRATACION@DABEIBA-ANTIOQUIA.GOV.CO</t>
  </si>
  <si>
    <t>ASOCIACION DE MUNICIPIOS, CORPORACION AGENCIA PARA EL DESARROLLO DE LOS MUNICIPIOS DE LA ASOCIACION
NIT. 900225707</t>
  </si>
  <si>
    <t>JORGE IVAN LOAIZA OROZCO</t>
  </si>
  <si>
    <t>MUNICIPIO DE DABEIBA</t>
  </si>
  <si>
    <t>PSC-SA-OP-062-2023</t>
  </si>
  <si>
    <t>ANTIOQUIA - ASOCIACIÓN DE MUNICIPIOS URABÁ DARIÉN – CARIBE “ASOMUDACAR” - NECOCLÍ</t>
  </si>
  <si>
    <t>«CONSTRUCCIÓN DE UNIDAD SANITARIA PARA LA INSTITUCIÓN EDUCATIVA DE LA CABECERA MUNICIPAL DE MURINDO, ANTIOQUIA»</t>
  </si>
  <si>
    <t>PSC-SA-OP-060-2023</t>
  </si>
  <si>
    <t>«CONSTRUCCIÓN DE TRAMOS DE ALCANTARILLADO Y ACUEDUCTO EN DISTINTOS BARRIOS DEL SUR DEL MUNICIPIO DE CAUCASIA ANTIOQUIA»</t>
  </si>
  <si>
    <t>SAMC 012-2023</t>
  </si>
  <si>
    <t>ANTIOQUIA - ALCALDÍA MUNICIPIO DE ABEJORRAL</t>
  </si>
  <si>
    <t>ADECUACIONES MENORES PARA AUMENTAR LA VIDA UTIL DEL RELLENO SANITARIO LOS MOLINOS DEL MUNICIPIO DE ABEJORRAL-ANTIOQUIA</t>
  </si>
  <si>
    <t>LP-006-2023</t>
  </si>
  <si>
    <t>ANTIOQUIA - ALCALDÍA MUNICIPIO DE PUERTO NARE</t>
  </si>
  <si>
    <t>"MEJORAMIENTO DE LA RED VIAL TERCIARIA VIA CORREGIMIENTO LA UNION CODIGO 05585VT42 DEL MUNICIPIO DE PUERTO NARE, ANTIOQUIA"</t>
  </si>
  <si>
    <t>PSC-LP-OP-031-2023</t>
  </si>
  <si>
    <t>«CONSTRUCCIÓN DE PAVIMENTO EN CONCRETO RÍGIDO EN LOS BARRIOS PRIMERO DE MAYO EL ROBLE EL CASTILLO PUEBLO NUEVO Y EL TRIANGULO EN LA ZONA URBANA DEL MUNICIPIO DE CAUCASIA DEPARTAMENTO DE ANTIOQUIA»</t>
  </si>
  <si>
    <t>SAMEC-004-2023</t>
  </si>
  <si>
    <t>ANTIOQUIA - ALCALDÍA MUNICIPIO DE BELMIRA</t>
  </si>
  <si>
    <t>CONSTRUCCIÓN DE ESTUFAS EFICIENTES FIJAS EN EL MUNICIPIO DE BELMIRA, ANTIOQUIA</t>
  </si>
  <si>
    <t>05 LIC 2023</t>
  </si>
  <si>
    <t>ANTIOQUIA - TECNOLÓGICO DE ANTIOQUIA - MEDELLÍN</t>
  </si>
  <si>
    <t>Contrato de obra pública mediante el sistema de precios unitarios no reajustables para la ejecución del mantenimiento correctivo y preventivo de la planta física y adecuación de espacios en el Campus Robledo del Tecnológico de Antioquia - IU</t>
  </si>
  <si>
    <t>LP-005-2023</t>
  </si>
  <si>
    <t>ANTIOQUIA - ALCALDÍA MUNICIPIO DE CÁCERES</t>
  </si>
  <si>
    <t>MEJORAMIENTO DE LA INFRAESTRUCTURA EDUCATIVA DEL LICEO GASPAR DE RODAS, CORREGIMIENTO DE JARDIN TAMANA, ZONA RURAL DEL MUNICIPIO DE CÁCERES - ANTIOQUIA</t>
  </si>
  <si>
    <t>CI-16-2023</t>
  </si>
  <si>
    <t>Contratación Directa (Ley 1150 de 2007)</t>
  </si>
  <si>
    <t>ANTIOQUIA - ALCALDÍA MUNICIPIO DE GUADALUPE</t>
  </si>
  <si>
    <t>ADMINISTRACIÓN DELEGADA DE RECURSOS PARA EJECUTAR EL PROYECTO “CONSTRUCCIÓN DE RED DE ACUEDUCTO Y ALCANTARILLADO PARA MEJORAR LA COVERTURA EN LA ZONA URBANA Y SUB-URBANA EN EL MUNICIPIO DE GUADALUPE- ANTIOQUIA</t>
  </si>
  <si>
    <r>
      <t>Antioquia</t>
    </r>
    <r>
      <rPr>
        <sz val="7"/>
        <color rgb="FF3D3D3D"/>
        <rFont val="Calibri"/>
        <family val="2"/>
        <scheme val="minor"/>
      </rPr>
      <t> : Murindó</t>
    </r>
  </si>
  <si>
    <r>
      <t>Antioquia</t>
    </r>
    <r>
      <rPr>
        <sz val="11"/>
        <rFont val="Calibri"/>
        <family val="2"/>
        <scheme val="minor"/>
      </rPr>
      <t> : Caucasia</t>
    </r>
  </si>
  <si>
    <r>
      <t>Antioquia</t>
    </r>
    <r>
      <rPr>
        <sz val="11"/>
        <rFont val="Calibri"/>
        <family val="2"/>
        <scheme val="minor"/>
      </rPr>
      <t> : Abejorral</t>
    </r>
  </si>
  <si>
    <r>
      <t>Antioquia</t>
    </r>
    <r>
      <rPr>
        <sz val="11"/>
        <rFont val="Calibri"/>
        <family val="2"/>
        <scheme val="minor"/>
      </rPr>
      <t> : Puerto Nare</t>
    </r>
  </si>
  <si>
    <r>
      <t>Antioquia</t>
    </r>
    <r>
      <rPr>
        <sz val="11"/>
        <rFont val="Calibri"/>
        <family val="2"/>
        <scheme val="minor"/>
      </rPr>
      <t> : Belmira</t>
    </r>
  </si>
  <si>
    <r>
      <t>Antioquia</t>
    </r>
    <r>
      <rPr>
        <sz val="11"/>
        <rFont val="Calibri"/>
        <family val="2"/>
        <scheme val="minor"/>
      </rPr>
      <t> : Medellín</t>
    </r>
  </si>
  <si>
    <r>
      <t>Antioquia</t>
    </r>
    <r>
      <rPr>
        <sz val="11"/>
        <rFont val="Calibri"/>
        <family val="2"/>
        <scheme val="minor"/>
      </rPr>
      <t> : Cáceres</t>
    </r>
  </si>
  <si>
    <r>
      <t>Antioquia</t>
    </r>
    <r>
      <rPr>
        <sz val="11"/>
        <rFont val="Calibri"/>
        <family val="2"/>
        <scheme val="minor"/>
      </rPr>
      <t> : Guadalupe</t>
    </r>
  </si>
  <si>
    <t>contratacion@asomudacar.org</t>
  </si>
  <si>
    <t xml:space="preserve"> PLANEACION@ABEJORRAL-ANTIOQUIA.GOV.CO</t>
  </si>
  <si>
    <t>CONSORCIO YAJA
nit. 901775663</t>
  </si>
  <si>
    <t>YAURIS CONTRERAS RODRIGUEZ</t>
  </si>
  <si>
    <t xml:space="preserve"> gobierno@puertonare-antioquia.gov.co</t>
  </si>
  <si>
    <t xml:space="preserve"> licitaciones@asomudacar.org</t>
  </si>
  <si>
    <t>contratacion@belmira-antioquia.gov.co</t>
  </si>
  <si>
    <t>LFM INGENIEROS Y ARQUITECTOS S.A.S
nit. 901075191</t>
  </si>
  <si>
    <t>LUIS FERNANDO MONTOYA URREA</t>
  </si>
  <si>
    <t>procesos.juridica@tdea.edu.co</t>
  </si>
  <si>
    <t>ESTANDAR INGENIEROS S.A.S.
nit. 900615681</t>
  </si>
  <si>
    <t>JUAN ESTEBAN MONTOYA MORENO</t>
  </si>
  <si>
    <t>ASOMUDACAR</t>
  </si>
  <si>
    <t>MUNICIPIO DE ABEJORRAL</t>
  </si>
  <si>
    <t>MUNICIPIO DE PUERTO NAR</t>
  </si>
  <si>
    <t>MUNICIPIO DE BELMIRA</t>
  </si>
  <si>
    <t>TECNOLÓGICO DE ANTIOQUIA</t>
  </si>
  <si>
    <t>contratacion@caceres-antioquia.gov.co</t>
  </si>
  <si>
    <t xml:space="preserve"> contratacion@gudalupe-antioquia.gov.co</t>
  </si>
  <si>
    <t>EMPRESA PARA LA COMPETITIVIDAD TERRITORIAL DEL MUNICIPIO DE GIRARDOTA -GIRACOM
nit. 901464458</t>
  </si>
  <si>
    <t>JOSE LUIS CARDONA OCHOA</t>
  </si>
  <si>
    <t>MUNICIPIO DE CÁCERES</t>
  </si>
  <si>
    <t>MUNICIPIO DE GUADALUPE</t>
  </si>
  <si>
    <t>CO-010-2023</t>
  </si>
  <si>
    <t>INTERVENTORÍA TÉCNICA, ADMINISTRATIVA, FINANCIERA, AMBIENTAL, CONTABLE Y JURÍDICA PARA EL PROYECTO DE CONSTRUCCIO´N PARQUE PRINCIPAL MUNICIPIO DE BURITICA</t>
  </si>
  <si>
    <t>IP-030-2023</t>
  </si>
  <si>
    <t>CONSTRUCCIO´N DEL PARQUE PRINCIPAL DEL MUNICIPIO DE BURITICA´</t>
  </si>
  <si>
    <t>CONTRATO INTERADMINISTRATIVO CAD-006-2023</t>
  </si>
  <si>
    <t>ANTIOQUIA - ALCALDÍA MUNICIPIO DE ANGOSTURA</t>
  </si>
  <si>
    <t>EJECUCION DEL PROYECTO DE MEJORAMIENTO DE LA CANCHA DE LA VEREDA CANOAS, ZONA RURAL DEL MUNICIPIO DE ANGOSTURA ANTIOQUIA.</t>
  </si>
  <si>
    <t>CONTRATO INTERADMINISTRATIVO CAD-005-2023</t>
  </si>
  <si>
    <t>EJECUCION DEL PROYECTO DE MEJORAMIENTO DE VIVIENDA URBANA Y RURAL EN EL MUNICIPIO DE ANGOSTURA, ANTIOQUIA”, EN EL MARCO DEL PROGRAMA DE MEJORAMIENTO DE VIVIENDA. IDENTIFICADO CON BPIN 2023050380019</t>
  </si>
  <si>
    <t xml:space="preserve"> ajuridica@ederemburitica.gov.co</t>
  </si>
  <si>
    <t>contratacionangosturaantioquia@gmail.com</t>
  </si>
  <si>
    <t xml:space="preserve"> contratacionangosturaantioquia@gmail.com</t>
  </si>
  <si>
    <t>MUNICIPIO DE ANGOSTURA</t>
  </si>
  <si>
    <r>
      <t>Antioquia</t>
    </r>
    <r>
      <rPr>
        <sz val="11"/>
        <rFont val="Calibri"/>
        <family val="2"/>
        <scheme val="minor"/>
      </rPr>
      <t> : Angostura</t>
    </r>
  </si>
  <si>
    <t>MVF - SPIF - SMMC 149 -2023</t>
  </si>
  <si>
    <t>SUMINISTRO DE 750 BULTOS DE CEMENTO PARA COMPLEMENTAR LA EJECUCIÓN DE LOS CONTRATOS SPIF-MC-287-2023 Y SPIF-MC-288-2023 PARA EL MEJORAMIENTO DE LA RED VÍAL DE PUENTES PEATONALES EN SISTEMAS PALAFÍTICOS EN CONCRETO REFORZADO EN NOPORDO, NOPORDOCITO, QUEBRADA SAN JORGE, EL SALTO, ISLETA, BELEN, LORENZO, LORENCITO, GENGADO, VEGAEZ, Y VIDRÍ ZONA RURAL DEL MUNICIPIO DE VIGÍA DEL FUERTE -ANTIOQUIA Y LA PAVIMENTACIÓN Y AMPLIACIÓN MEDIANTE LA CONSTRUCCION DE 650 METROS DE ANDENES PEATONALES EN LA ZONA RURAL DEL MUNICPIO DE VIGIA DEL FUERTE ANTIOQUIA</t>
  </si>
  <si>
    <t>MC-047-2023</t>
  </si>
  <si>
    <t>“INSTALACION DE ESTRUCTURAS DE SEGURIDAD PARA EL ESPEJO DE AGUA Y ROTONDA DE ENTRADA”.</t>
  </si>
  <si>
    <r>
      <t>Antioquia</t>
    </r>
    <r>
      <rPr>
        <sz val="7"/>
        <color rgb="FF3D3D3D"/>
        <rFont val="Calibri"/>
        <family val="2"/>
        <scheme val="minor"/>
      </rPr>
      <t> : Vigía del Fuerte</t>
    </r>
  </si>
  <si>
    <t xml:space="preserve"> contratos@mutata-antioquia.gov.co</t>
  </si>
  <si>
    <t>L.P-004-2023</t>
  </si>
  <si>
    <t>CONSTRUCCION DE BICIMORRUTA LA MUGROSA – SIETE VUELTAS EN EL MUNICIPIO DE SAN JUAN DE URABA</t>
  </si>
  <si>
    <t>C.M.C-026-2023</t>
  </si>
  <si>
    <t>ADECUACION DE LA INFRAESTRUCTURA FISICA DEL CENTRO ADULTO MAYOR, SAN NICOLAS DEL RIO DEL MUNICIPIO DE SAN JUAN DE URABÁ ANTIOQUIA</t>
  </si>
  <si>
    <t>MVF - SPIF - SMMC 147 -2023</t>
  </si>
  <si>
    <t>SUMINISTRO DE MADERA PARA LA ESCUELA DE LA COMUNIDAD INDIGENA DE PARTADÓ, ZONA RURAL DEL MUNICIPIO DE VIGÍA DEL FUERTE</t>
  </si>
  <si>
    <t xml:space="preserve"> contratacion@asomudacar.org</t>
  </si>
  <si>
    <t>PLA-MC-OP-110-2023</t>
  </si>
  <si>
    <t>MANTENIMIENTOS DE LOS CAMINOS DE HERRADURA ENTRE LOS TRAMOS CABECERA MUNICIPAL HASTA EL SECO</t>
  </si>
  <si>
    <t>MVF - SPIF - SMMC 146 -2023</t>
  </si>
  <si>
    <t>MEJORAMIENTO DE LA CASA ESTUDIANTIL INDIGENA DEL CORREGIMIENTO DE BUCHADÓ, ZONA RURAL DEL MUNICIPIO DE VIGIA DEL FUERTE</t>
  </si>
  <si>
    <r>
      <t>Antioquia</t>
    </r>
    <r>
      <rPr>
        <sz val="12"/>
        <rFont val="Calibri"/>
        <family val="2"/>
        <scheme val="minor"/>
      </rPr>
      <t> : Murindó</t>
    </r>
  </si>
  <si>
    <r>
      <t>Antioquia</t>
    </r>
    <r>
      <rPr>
        <sz val="12"/>
        <rFont val="Calibri"/>
        <family val="2"/>
        <scheme val="minor"/>
      </rPr>
      <t> : Vigía del Fuerte</t>
    </r>
  </si>
  <si>
    <t>PLA-SAMC-OP-023-2023</t>
  </si>
  <si>
    <t>CONSTRUCCIÓN RESTAURANTE ESCOLAR EN CENTRO EDUCATIVO INDIGENISTA CHAGERADÓ, DEL MUNICIPIO DE MURINDÓ</t>
  </si>
  <si>
    <t>MVF - SPIF - SMMC 145 -2023</t>
  </si>
  <si>
    <t>MEJORAMIENTO DE TRES AULAS EN EL RESGUARDO INDIGENA DE GUAGUANDÓ, ZONA RURAL DEL MUNICIPIO DE VIGIA DEL FUERTE</t>
  </si>
  <si>
    <t>MVF - SPIF - SMMC 144 -2023</t>
  </si>
  <si>
    <t>CONSTRUCCIÓN DE UNA CASETA EN MADERA DE 7.0*8.0 M2 PARA UNA TRILLADORA EN LA VEREDA DE PUERTO ANTIOQUÍA – ZONA RURAL DEL MUNICIPIO DE VIGÍA DEL FUERTE</t>
  </si>
  <si>
    <r>
      <t>Antioquia</t>
    </r>
    <r>
      <rPr>
        <sz val="7"/>
        <color rgb="FF3D3D3D"/>
        <rFont val="Calibri Light"/>
        <family val="2"/>
        <scheme val="major"/>
      </rPr>
      <t> : Vigía del Fuerte</t>
    </r>
  </si>
  <si>
    <t xml:space="preserve"> planeacion@murindo-antioquia.gov.co</t>
  </si>
  <si>
    <t>JOSE TIRSO MOSQUERA PANESSO</t>
  </si>
  <si>
    <t>JOSE TIRSO MOSQUERA PANESSO
cc. 71930070</t>
  </si>
  <si>
    <t>INGENIERIA Y DESARROLLO DE PROYECTO S.A.S
nit. 901702713</t>
  </si>
  <si>
    <t>ROOVER ROJAS ARBOLEDA</t>
  </si>
  <si>
    <t xml:space="preserve"> WILSON PALACIOS PALACIOS</t>
  </si>
  <si>
    <t xml:space="preserve"> WILSON PALACIOS PALACIOS
cc. 11801032</t>
  </si>
  <si>
    <t>planeacion@vigiadelfuerte-antioquia.gov.co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</si>
</sst>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44" formatCode="_-&quot;$&quot;\ * #,##0.00_-;\-&quot;$&quot;\ * #,##0.00_-;_-&quot;$&quot;\ * &quot;-&quot;??_-;_-@_-"/>
    <numFmt numFmtId="164" formatCode="_-* #,##0\ &quot;€&quot;_-;\-* #,##0\ &quot;€&quot;_-;_-* &quot;-&quot;\ &quot;€&quot;_-;_-@_-"/>
    <numFmt numFmtId="165" formatCode="_(* #,##0.00_);_(* \(#,##0.00\);_(* &quot;-&quot;??_);_(@_)"/>
    <numFmt numFmtId="166" formatCode="_-&quot;€&quot;\ * #,##0_-;\-&quot;€&quot;\ * #,##0_-;_-&quot;€&quot;\ * &quot;-&quot;??_-;_-@_-"/>
    <numFmt numFmtId="167" formatCode="#,##0_ ;\-#,##0\ "/>
    <numFmt numFmtId="168" formatCode="_-[$$-240A]\ * #,##0.00_-;\-[$$-240A]\ * #,##0.00_-;_-[$$-240A]\ * &quot;-&quot;??_-;_-@_-"/>
    <numFmt numFmtId="169" formatCode="_-[$$-240A]\ * #,##0_-;\-[$$-240A]\ * #,##0_-;_-[$$-240A]\ * &quot;-&quot;??_-;_-@_-"/>
  </numFmts>
  <fonts count="40">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u val="single"/>
      <sz val="11"/>
      <color theme="10"/>
      <name val="Calibri"/>
      <family val="2"/>
      <scheme val="minor"/>
    </font>
    <font>
      <b/>
      <sz val="20"/>
      <color theme="1"/>
      <name val="Calibri"/>
      <family val="2"/>
      <scheme val="minor"/>
    </font>
    <font>
      <b/>
      <sz val="20"/>
      <color rgb="FFC00000"/>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sz val="14"/>
      <color theme="1"/>
      <name val="Calibri"/>
      <family val="2"/>
      <scheme val="minor"/>
    </font>
    <font>
      <b/>
      <sz val="22"/>
      <color rgb="FFC00000"/>
      <name val="Calibri"/>
      <family val="2"/>
      <scheme val="minor"/>
    </font>
    <font>
      <b/>
      <sz val="11"/>
      <name val="Calibri"/>
      <family val="2"/>
      <scheme val="minor"/>
    </font>
    <font>
      <sz val="8"/>
      <name val="Calibri"/>
      <family val="2"/>
      <scheme val="minor"/>
    </font>
    <font>
      <sz val="11"/>
      <name val="Calibri"/>
      <family val="2"/>
      <scheme val="minor"/>
    </font>
    <font>
      <sz val="12"/>
      <name val="Calibri"/>
      <family val="2"/>
      <scheme val="minor"/>
    </font>
    <font>
      <b/>
      <sz val="12"/>
      <name val="Calibri"/>
      <family val="2"/>
      <scheme val="minor"/>
    </font>
    <font>
      <sz val="6"/>
      <color rgb="FF3D3D3D"/>
      <name val="Arial"/>
      <family val="2"/>
    </font>
    <font>
      <b/>
      <sz val="6"/>
      <color rgb="FF3D3D3D"/>
      <name val="Arial"/>
      <family val="2"/>
    </font>
    <font>
      <sz val="11"/>
      <color rgb="FF3D3D3D"/>
      <name val="Arial"/>
      <family val="2"/>
    </font>
    <font>
      <sz val="7"/>
      <color rgb="FF3D3D3D"/>
      <name val="Arial"/>
      <family val="2"/>
    </font>
    <font>
      <b/>
      <sz val="7"/>
      <color rgb="FF3D3D3D"/>
      <name val="Arial"/>
      <family val="2"/>
    </font>
    <font>
      <b/>
      <sz val="16"/>
      <name val="Calibri"/>
      <family val="2"/>
      <scheme val="minor"/>
    </font>
    <font>
      <sz val="11"/>
      <color rgb="FF3D3D3D"/>
      <name val="Calibri"/>
      <family val="2"/>
      <scheme val="minor"/>
    </font>
    <font>
      <b/>
      <sz val="11"/>
      <color rgb="FF3D3D3D"/>
      <name val="Calibri"/>
      <family val="2"/>
      <scheme val="minor"/>
    </font>
    <font>
      <sz val="7"/>
      <color rgb="FF3D3D3D"/>
      <name val="Calibri"/>
      <family val="2"/>
      <scheme val="minor"/>
    </font>
    <font>
      <b/>
      <sz val="12"/>
      <name val="Calibri Light"/>
      <family val="2"/>
      <scheme val="major"/>
    </font>
    <font>
      <sz val="7"/>
      <color rgb="FF3D3D3D"/>
      <name val="Calibri Light"/>
      <family val="2"/>
      <scheme val="major"/>
    </font>
    <font>
      <b/>
      <sz val="16"/>
      <color theme="1"/>
      <name val="Calibri"/>
      <family val="2"/>
    </font>
    <font>
      <b/>
      <sz val="12"/>
      <color theme="1"/>
      <name val="Calibri"/>
      <family val="2"/>
    </font>
    <font>
      <sz val="12"/>
      <color theme="1"/>
      <name val="+mn-cs"/>
      <family val="2"/>
    </font>
    <font>
      <sz val="11"/>
      <color theme="1"/>
      <name val="+mn-cs"/>
      <family val="2"/>
    </font>
    <font>
      <sz val="11"/>
      <color theme="1"/>
      <name val="Calibri"/>
      <family val="2"/>
    </font>
    <font>
      <b/>
      <sz val="12"/>
      <name val="Calibri"/>
      <family val="2"/>
    </font>
    <font>
      <sz val="12"/>
      <name val="Calibri"/>
      <family val="2"/>
    </font>
    <font>
      <sz val="11"/>
      <name val="Calibri"/>
      <family val="2"/>
    </font>
    <font>
      <sz val="14"/>
      <name val="Calibri"/>
      <family val="2"/>
    </font>
    <font>
      <b/>
      <sz val="16"/>
      <name val="Calibri"/>
      <family val="2"/>
    </font>
  </fonts>
  <fills count="5">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top style="thin"/>
      <bottom style="thin"/>
    </border>
    <border>
      <left style="thin"/>
      <right style="thin"/>
      <top/>
      <bottom/>
    </border>
    <border>
      <left/>
      <right style="thin"/>
      <top style="thin"/>
      <bottom style="thin"/>
    </border>
    <border>
      <left/>
      <right style="thin"/>
      <top style="thin"/>
      <bottom/>
    </border>
    <border>
      <left/>
      <right style="thin"/>
      <top/>
      <bottom style="thin"/>
    </border>
    <border>
      <left/>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cellStyleXfs>
  <cellXfs count="189">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3" fillId="2" borderId="1" xfId="0" applyFont="1" applyFill="1" applyBorder="1" applyAlignment="1">
      <alignment horizontal="left" vertical="center"/>
    </xf>
    <xf numFmtId="0" fontId="6" fillId="0" borderId="0" xfId="0" applyFont="1" applyAlignment="1">
      <alignment horizontal="center"/>
    </xf>
    <xf numFmtId="0" fontId="13" fillId="0" borderId="0" xfId="0" applyFont="1" applyAlignment="1">
      <alignment horizontal="right"/>
    </xf>
    <xf numFmtId="0" fontId="12" fillId="0" borderId="0" xfId="0" applyFont="1"/>
    <xf numFmtId="0" fontId="11"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1" fontId="12" fillId="0" borderId="1" xfId="21" applyNumberFormat="1" applyFont="1" applyBorder="1" applyAlignment="1">
      <alignment horizontal="center" vertical="center"/>
    </xf>
    <xf numFmtId="1" fontId="11" fillId="2" borderId="1" xfId="21" applyNumberFormat="1" applyFont="1" applyFill="1" applyBorder="1" applyAlignment="1">
      <alignment horizontal="center" vertical="center"/>
    </xf>
    <xf numFmtId="1" fontId="12" fillId="2" borderId="1" xfId="21" applyNumberFormat="1" applyFont="1" applyFill="1" applyBorder="1" applyAlignment="1">
      <alignment horizontal="center" vertical="center"/>
    </xf>
    <xf numFmtId="0" fontId="2" fillId="0" borderId="0" xfId="0" applyFont="1" applyAlignment="1">
      <alignment horizontal="center" vertical="center"/>
    </xf>
    <xf numFmtId="1" fontId="12" fillId="0" borderId="0" xfId="21" applyNumberFormat="1" applyFont="1" applyAlignment="1">
      <alignment horizontal="center" vertical="center"/>
    </xf>
    <xf numFmtId="164" fontId="12" fillId="0" borderId="0" xfId="21" applyFont="1" applyAlignment="1">
      <alignment horizontal="center" vertical="center"/>
    </xf>
    <xf numFmtId="0" fontId="12" fillId="0" borderId="0" xfId="21" applyNumberFormat="1" applyFont="1" applyAlignment="1">
      <alignment horizontal="center" vertical="center"/>
    </xf>
    <xf numFmtId="166" fontId="12" fillId="0" borderId="0" xfId="21" applyNumberFormat="1" applyFont="1" applyAlignment="1">
      <alignment horizontal="center" vertical="center"/>
    </xf>
    <xf numFmtId="167" fontId="12" fillId="0" borderId="0" xfId="21"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166" fontId="8" fillId="0" borderId="0" xfId="21" applyNumberFormat="1" applyFont="1" applyAlignment="1">
      <alignment horizontal="center" vertical="center"/>
    </xf>
    <xf numFmtId="1" fontId="11" fillId="2" borderId="0" xfId="21" applyNumberFormat="1" applyFont="1" applyFill="1" applyAlignment="1">
      <alignment horizontal="center" vertical="center"/>
    </xf>
    <xf numFmtId="164" fontId="11" fillId="2" borderId="0" xfId="21" applyFont="1" applyFill="1" applyAlignment="1">
      <alignment horizontal="center" vertical="center"/>
    </xf>
    <xf numFmtId="0" fontId="11" fillId="2" borderId="0" xfId="21" applyNumberFormat="1" applyFont="1" applyFill="1" applyAlignment="1">
      <alignment horizontal="center" vertical="center"/>
    </xf>
    <xf numFmtId="166" fontId="11" fillId="2" borderId="0" xfId="21" applyNumberFormat="1" applyFont="1" applyFill="1" applyAlignment="1">
      <alignment horizontal="center" vertical="center"/>
    </xf>
    <xf numFmtId="167" fontId="11" fillId="2" borderId="0" xfId="21" applyNumberFormat="1" applyFont="1" applyFill="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6" fontId="9" fillId="2" borderId="0" xfId="21" applyNumberFormat="1" applyFont="1" applyFill="1" applyAlignment="1">
      <alignment horizontal="center" vertical="center"/>
    </xf>
    <xf numFmtId="164" fontId="12" fillId="0" borderId="0" xfId="21" applyFont="1" applyAlignment="1">
      <alignment vertical="center"/>
    </xf>
    <xf numFmtId="1" fontId="12" fillId="2" borderId="0" xfId="21" applyNumberFormat="1" applyFont="1" applyFill="1" applyAlignment="1">
      <alignment horizontal="center" vertical="center"/>
    </xf>
    <xf numFmtId="164" fontId="12" fillId="2" borderId="0" xfId="21" applyFont="1" applyFill="1" applyAlignment="1">
      <alignment horizontal="center" vertical="center"/>
    </xf>
    <xf numFmtId="166" fontId="12" fillId="2" borderId="0" xfId="21" applyNumberFormat="1" applyFont="1" applyFill="1" applyAlignment="1">
      <alignment horizontal="center" vertical="center"/>
    </xf>
    <xf numFmtId="167" fontId="12" fillId="2" borderId="0" xfId="21" applyNumberFormat="1"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center" vertical="center"/>
    </xf>
    <xf numFmtId="166" fontId="8" fillId="2" borderId="0" xfId="21" applyNumberFormat="1" applyFont="1" applyFill="1" applyAlignment="1">
      <alignment horizontal="center" vertical="center"/>
    </xf>
    <xf numFmtId="0" fontId="4" fillId="0" borderId="0" xfId="20" applyBorder="1" applyAlignment="1">
      <alignment horizontal="center" vertical="center" wrapText="1"/>
    </xf>
    <xf numFmtId="0" fontId="0" fillId="0" borderId="0" xfId="0" applyAlignment="1">
      <alignment horizontal="center" vertical="center" wrapText="1"/>
    </xf>
    <xf numFmtId="0" fontId="16" fillId="0" borderId="0" xfId="0" applyFont="1"/>
    <xf numFmtId="0" fontId="14" fillId="0" borderId="1" xfId="0" applyFont="1" applyBorder="1" applyAlignment="1">
      <alignment horizontal="center" vertical="center" wrapText="1"/>
    </xf>
    <xf numFmtId="14" fontId="16" fillId="3"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20" applyFont="1" applyBorder="1" applyAlignment="1">
      <alignment horizontal="center" vertical="center" wrapText="1"/>
    </xf>
    <xf numFmtId="0" fontId="4" fillId="3" borderId="0" xfId="20"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14" fontId="17" fillId="3" borderId="0" xfId="0" applyNumberFormat="1" applyFont="1" applyFill="1" applyAlignment="1">
      <alignment horizontal="center" vertical="center" wrapText="1"/>
    </xf>
    <xf numFmtId="0" fontId="2" fillId="0" borderId="1" xfId="0" applyFont="1" applyBorder="1" applyAlignment="1">
      <alignment horizontal="center" vertical="center" wrapText="1"/>
    </xf>
    <xf numFmtId="0" fontId="4" fillId="0" borderId="0" xfId="20"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4" fontId="19" fillId="0" borderId="0" xfId="0" applyNumberFormat="1" applyFont="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14" fontId="19" fillId="3" borderId="0" xfId="0" applyNumberFormat="1" applyFont="1" applyFill="1" applyAlignment="1">
      <alignment horizontal="center" vertical="center" wrapText="1"/>
    </xf>
    <xf numFmtId="14" fontId="0" fillId="0" borderId="0" xfId="0" applyNumberFormat="1" applyAlignment="1">
      <alignment horizontal="center" vertical="center" wrapText="1"/>
    </xf>
    <xf numFmtId="14" fontId="16"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14" fontId="22" fillId="0" borderId="0" xfId="0" applyNumberFormat="1" applyFont="1" applyAlignment="1">
      <alignment horizontal="center" vertical="center" wrapText="1"/>
    </xf>
    <xf numFmtId="168" fontId="0" fillId="0" borderId="0" xfId="0" applyNumberFormat="1"/>
    <xf numFmtId="168" fontId="17" fillId="3" borderId="0" xfId="0" applyNumberFormat="1" applyFont="1" applyFill="1" applyAlignment="1">
      <alignment horizontal="center" vertical="center" wrapText="1"/>
    </xf>
    <xf numFmtId="168" fontId="16" fillId="0" borderId="0" xfId="0" applyNumberFormat="1" applyFont="1"/>
    <xf numFmtId="168" fontId="21" fillId="3" borderId="0" xfId="0" applyNumberFormat="1" applyFont="1" applyFill="1" applyAlignment="1">
      <alignment horizontal="center" vertical="center" wrapText="1"/>
    </xf>
    <xf numFmtId="168" fontId="0" fillId="0" borderId="0" xfId="23" applyNumberFormat="1" applyFont="1"/>
    <xf numFmtId="168" fontId="19" fillId="0" borderId="0" xfId="23" applyNumberFormat="1" applyFont="1" applyFill="1" applyBorder="1" applyAlignment="1">
      <alignment horizontal="center" vertical="center" wrapText="1"/>
    </xf>
    <xf numFmtId="168" fontId="0" fillId="0" borderId="0" xfId="23" applyNumberFormat="1" applyFont="1" applyFill="1" applyBorder="1" applyAlignment="1">
      <alignment horizontal="center" vertical="center" wrapText="1"/>
    </xf>
    <xf numFmtId="168" fontId="22" fillId="0" borderId="0" xfId="23" applyNumberFormat="1" applyFont="1" applyFill="1" applyBorder="1" applyAlignment="1">
      <alignment horizontal="center" vertical="center" wrapText="1"/>
    </xf>
    <xf numFmtId="168" fontId="3" fillId="0" borderId="0" xfId="23" applyNumberFormat="1" applyFont="1" applyAlignment="1">
      <alignment vertical="center"/>
    </xf>
    <xf numFmtId="169" fontId="0" fillId="0" borderId="0" xfId="0" applyNumberFormat="1"/>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2" fillId="0" borderId="1" xfId="21" applyNumberFormat="1" applyFont="1" applyBorder="1" applyAlignment="1">
      <alignment horizontal="center" vertical="center"/>
    </xf>
    <xf numFmtId="169" fontId="11" fillId="2" borderId="1" xfId="21" applyNumberFormat="1" applyFont="1" applyFill="1" applyBorder="1" applyAlignment="1">
      <alignment horizontal="center" vertical="center"/>
    </xf>
    <xf numFmtId="169" fontId="12" fillId="2" borderId="1" xfId="21" applyNumberFormat="1" applyFont="1" applyFill="1" applyBorder="1" applyAlignment="1">
      <alignment horizontal="center" vertical="center"/>
    </xf>
    <xf numFmtId="169" fontId="0" fillId="0" borderId="0" xfId="0" applyNumberFormat="1" applyAlignment="1">
      <alignment horizontal="center" vertical="center"/>
    </xf>
    <xf numFmtId="169" fontId="12" fillId="4" borderId="1" xfId="21" applyNumberFormat="1" applyFont="1" applyFill="1" applyBorder="1" applyAlignment="1">
      <alignment horizontal="center" vertical="center"/>
    </xf>
    <xf numFmtId="169" fontId="11" fillId="0" borderId="3" xfId="0" applyNumberFormat="1" applyFont="1" applyBorder="1" applyAlignment="1">
      <alignment horizontal="center" vertical="center"/>
    </xf>
    <xf numFmtId="1" fontId="0" fillId="0" borderId="0" xfId="0" applyNumberFormat="1"/>
    <xf numFmtId="1" fontId="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1" fontId="11"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0" xfId="0" applyNumberFormat="1" applyAlignment="1">
      <alignment horizontal="center" vertical="center"/>
    </xf>
    <xf numFmtId="1" fontId="3" fillId="4" borderId="0" xfId="0" applyNumberFormat="1" applyFont="1" applyFill="1" applyAlignment="1">
      <alignment horizontal="right" vertical="center"/>
    </xf>
    <xf numFmtId="1" fontId="12" fillId="4" borderId="1" xfId="22"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center" vertical="center" wrapText="1"/>
    </xf>
    <xf numFmtId="8"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0" fontId="14" fillId="3" borderId="1" xfId="0"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horizontal="center"/>
    </xf>
    <xf numFmtId="0" fontId="14" fillId="0" borderId="0" xfId="0" applyFont="1" applyAlignment="1">
      <alignment horizontal="center" vertical="center"/>
    </xf>
    <xf numFmtId="168" fontId="16" fillId="0" borderId="0" xfId="23" applyNumberFormat="1" applyFont="1"/>
    <xf numFmtId="0" fontId="2" fillId="0" borderId="0" xfId="0" applyFont="1" applyAlignment="1">
      <alignment vertical="center" wrapText="1"/>
    </xf>
    <xf numFmtId="0" fontId="4" fillId="0" borderId="0" xfId="20" applyBorder="1" applyAlignment="1">
      <alignment vertical="center" wrapText="1"/>
    </xf>
    <xf numFmtId="0" fontId="0" fillId="0" borderId="0" xfId="0" applyAlignment="1">
      <alignment vertical="center" wrapText="1"/>
    </xf>
    <xf numFmtId="0" fontId="2" fillId="0" borderId="4" xfId="0" applyFont="1" applyBorder="1"/>
    <xf numFmtId="49" fontId="13" fillId="0" borderId="0" xfId="0" applyNumberFormat="1" applyFont="1" applyAlignment="1">
      <alignment horizontal="left"/>
    </xf>
    <xf numFmtId="0" fontId="26"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15" fontId="16" fillId="3" borderId="1" xfId="0" applyNumberFormat="1" applyFont="1" applyFill="1" applyBorder="1" applyAlignment="1">
      <alignment horizontal="center" vertical="center" wrapText="1"/>
    </xf>
    <xf numFmtId="0" fontId="4" fillId="0" borderId="2" xfId="20" applyBorder="1" applyAlignment="1">
      <alignment horizontal="center" vertical="center" wrapText="1"/>
    </xf>
    <xf numFmtId="0" fontId="4" fillId="0" borderId="4" xfId="20" applyBorder="1" applyAlignment="1">
      <alignment horizontal="center" vertical="center" wrapText="1"/>
    </xf>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1" fillId="0" borderId="3" xfId="0" applyNumberFormat="1" applyFont="1" applyBorder="1" applyAlignment="1">
      <alignment horizontal="center" vertical="center"/>
    </xf>
    <xf numFmtId="0" fontId="10" fillId="4"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8"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 xfId="20" applyFill="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4" fillId="3" borderId="1" xfId="20" applyFill="1" applyBorder="1" applyAlignment="1">
      <alignment horizontal="center" vertical="center" wrapText="1"/>
    </xf>
    <xf numFmtId="0" fontId="3" fillId="0" borderId="0" xfId="0" applyFont="1" applyAlignment="1">
      <alignment horizontal="center"/>
    </xf>
    <xf numFmtId="0" fontId="24" fillId="0" borderId="0" xfId="0" applyFont="1" applyAlignment="1">
      <alignment horizontal="center" vertical="center"/>
    </xf>
    <xf numFmtId="0" fontId="16" fillId="3" borderId="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2" xfId="20" applyBorder="1" applyAlignment="1">
      <alignment horizontal="center" vertical="center" wrapText="1"/>
    </xf>
    <xf numFmtId="0" fontId="4" fillId="0" borderId="4" xfId="2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4" fillId="0" borderId="1" xfId="20" applyBorder="1" applyAlignment="1">
      <alignment horizontal="center" vertical="center" wrapText="1"/>
    </xf>
    <xf numFmtId="0" fontId="0" fillId="0" borderId="1" xfId="0"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168" fontId="14" fillId="0" borderId="2" xfId="0" applyNumberFormat="1" applyFont="1" applyBorder="1" applyAlignment="1">
      <alignment horizontal="center" vertical="center" wrapText="1"/>
    </xf>
    <xf numFmtId="168" fontId="14" fillId="0" borderId="6"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8" fontId="16" fillId="3" borderId="1" xfId="0" applyNumberFormat="1" applyFont="1" applyFill="1" applyBorder="1" applyAlignment="1">
      <alignment horizontal="center" vertical="center" wrapText="1"/>
    </xf>
    <xf numFmtId="0" fontId="14" fillId="0" borderId="6" xfId="0" applyFont="1" applyBorder="1" applyAlignment="1">
      <alignment horizontal="center" vertical="center" wrapText="1"/>
    </xf>
    <xf numFmtId="0" fontId="5" fillId="0" borderId="0" xfId="0" applyFont="1" applyAlignment="1">
      <alignment horizontal="center"/>
    </xf>
    <xf numFmtId="0" fontId="14" fillId="3" borderId="1"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14" fillId="0" borderId="2" xfId="20" applyFont="1" applyBorder="1" applyAlignment="1">
      <alignment horizontal="center" vertical="center" wrapText="1"/>
    </xf>
    <xf numFmtId="0" fontId="14" fillId="0" borderId="4" xfId="20" applyFont="1" applyBorder="1" applyAlignment="1">
      <alignment horizontal="center" vertical="center" wrapText="1"/>
    </xf>
    <xf numFmtId="168" fontId="2" fillId="0" borderId="2" xfId="23" applyNumberFormat="1" applyFont="1" applyBorder="1" applyAlignment="1">
      <alignment horizontal="center" vertical="center" wrapText="1"/>
    </xf>
    <xf numFmtId="168" fontId="2" fillId="0" borderId="6" xfId="23" applyNumberFormat="1" applyFont="1" applyBorder="1" applyAlignment="1">
      <alignment horizontal="center" vertical="center" wrapText="1"/>
    </xf>
    <xf numFmtId="0" fontId="14" fillId="0" borderId="1" xfId="20" applyFont="1" applyBorder="1" applyAlignment="1">
      <alignment horizontal="center" vertical="center" wrapText="1"/>
    </xf>
    <xf numFmtId="0" fontId="26" fillId="0" borderId="1" xfId="0" applyFont="1" applyBorder="1" applyAlignment="1">
      <alignment horizontal="center" vertical="center" wrapText="1"/>
    </xf>
    <xf numFmtId="8"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15" fontId="16" fillId="0"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8" fontId="17"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14" fontId="17" fillId="3"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8" fontId="17"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ipervínculo" xfId="20"/>
    <cellStyle name="Moneda [0]" xfId="21"/>
    <cellStyle name="Millares" xfId="22"/>
    <cellStyle name="Moned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600" u="none" baseline="0">
                <a:latin typeface="Calibri"/>
                <a:ea typeface="Calibri"/>
                <a:cs typeface="Calibri"/>
              </a:rPr>
              <a:t>VR.</a:t>
            </a:r>
            <a:r>
              <a:rPr lang="en-US" cap="none" sz="1600" u="none" baseline="0">
                <a:latin typeface="Calibri"/>
                <a:ea typeface="Calibri"/>
                <a:cs typeface="Calibri"/>
              </a:rPr>
              <a:t> CONTRATOS CELEBRADOS </a:t>
            </a:r>
            <a:r>
              <a:rPr lang="en-US" cap="none" sz="1600" u="none" baseline="0">
                <a:latin typeface="Calibri"/>
                <a:ea typeface="Calibri"/>
                <a:cs typeface="Calibri"/>
              </a:rPr>
              <a:t>
TOTAL EN URABA</a:t>
            </a:r>
          </a:p>
        </c:rich>
      </c:tx>
      <c:layout/>
      <c:overlay val="0"/>
      <c:spPr>
        <a:noFill/>
        <a:ln>
          <a:noFill/>
        </a:ln>
      </c:spPr>
    </c:title>
    <c:plotArea>
      <c:layout/>
      <c:barChart>
        <c:barDir val="col"/>
        <c:grouping val="clustered"/>
        <c:varyColors val="0"/>
        <c:ser>
          <c:idx val="0"/>
          <c:order val="0"/>
          <c:tx>
            <c:strRef>
              <c:f>RESUMEN!$B$52</c:f>
              <c:strCache>
                <c:ptCount val="1"/>
                <c:pt idx="0">
                  <c:v>TOTAL EN URABA</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noFill/>
              </a:ln>
            </c:spPr>
          </c:dPt>
          <c:dLbls>
            <c:numFmt formatCode="General" sourceLinked="1"/>
            <c:spPr>
              <a:noFill/>
              <a:ln>
                <a:noFill/>
              </a:ln>
            </c:spPr>
            <c:txPr>
              <a:bodyPr vert="horz" rot="0" anchor="ctr"/>
              <a:lstStyle/>
              <a:p>
                <a:pPr algn="ctr">
                  <a:defRPr lang="en-US" cap="none" sz="1200" b="1" i="0" u="none" baseline="0">
                    <a:solidFill>
                      <a:schemeClr val="tx1"/>
                    </a:solidFill>
                    <a:latin typeface="+mn-lt"/>
                    <a:ea typeface="Calibri"/>
                    <a:cs typeface="Calibri"/>
                  </a:defRPr>
                </a:pPr>
              </a:p>
            </c:txPr>
            <c:showLegendKey val="0"/>
            <c:showVal val="1"/>
            <c:showBubbleSize val="0"/>
            <c:showCatName val="0"/>
            <c:showSerName val="0"/>
            <c:showPercent val="0"/>
          </c:dLbls>
          <c:cat>
            <c:strRef>
              <c:f>RESUMEN!$C$50:$N$50</c:f>
              <c:strCache/>
            </c:strRef>
          </c:cat>
          <c:val>
            <c:numRef>
              <c:f>RESUMEN!$C$52:$N$52</c:f>
              <c:numCache/>
            </c:numRef>
          </c:val>
        </c:ser>
        <c:axId val="19985078"/>
        <c:axId val="45647975"/>
      </c:barChart>
      <c:catAx>
        <c:axId val="19985078"/>
        <c:scaling>
          <c:orientation val="minMax"/>
        </c:scaling>
        <c:axPos val="b"/>
        <c:delete val="0"/>
        <c:numFmt formatCode="General" sourceLinked="0"/>
        <c:majorTickMark val="out"/>
        <c:minorTickMark val="none"/>
        <c:tickLblPos val="nextTo"/>
        <c:spPr>
          <a:noFill/>
          <a:ln w="6350" cap="flat" cmpd="sng">
            <a:solidFill>
              <a:schemeClr val="tx1">
                <a:tint val="75000"/>
              </a:schemeClr>
            </a:solidFill>
            <a:prstDash val="solid"/>
            <a:round/>
          </a:ln>
        </c:spPr>
        <c:txPr>
          <a:bodyPr/>
          <a:lstStyle/>
          <a:p>
            <a:pPr>
              <a:defRPr lang="en-US" cap="none" sz="1200" b="0" i="0" u="none" baseline="0">
                <a:solidFill>
                  <a:schemeClr val="tx1"/>
                </a:solidFill>
                <a:latin typeface="+mn-lt"/>
                <a:ea typeface="+mn-cs"/>
                <a:cs typeface="+mn-cs"/>
              </a:defRPr>
            </a:pPr>
          </a:p>
        </c:txPr>
        <c:crossAx val="45647975"/>
        <c:crosses val="autoZero"/>
        <c:auto val="1"/>
        <c:lblOffset val="100"/>
        <c:noMultiLvlLbl val="0"/>
      </c:catAx>
      <c:valAx>
        <c:axId val="45647975"/>
        <c:scaling>
          <c:orientation val="minMax"/>
        </c:scaling>
        <c:axPos val="l"/>
        <c:majorGridlines>
          <c:spPr>
            <a:ln w="6350" cap="flat" cmpd="sng">
              <a:solidFill>
                <a:schemeClr val="tx1">
                  <a:tint val="75000"/>
                </a:schemeClr>
              </a:solidFill>
              <a:prstDash val="solid"/>
              <a:round/>
            </a:ln>
          </c:spPr>
        </c:majorGridlines>
        <c:delete val="0"/>
        <c:numFmt formatCode="_-[$$-240A]\ * #,##0_-;\-[$$-240A]\ * #,##0_-;_-[$$-240A]\ * &quot;-&quot;??_-;_-@_-" sourceLinked="1"/>
        <c:majorTickMark val="out"/>
        <c:minorTickMark val="none"/>
        <c:tickLblPos val="nextTo"/>
        <c:spPr>
          <a:noFill/>
          <a:ln w="6350" cap="flat" cmpd="sng">
            <a:solidFill>
              <a:schemeClr val="tx1">
                <a:tint val="75000"/>
              </a:schemeClr>
            </a:solidFill>
            <a:prstDash val="solid"/>
            <a:round/>
          </a:ln>
        </c:spPr>
        <c:txPr>
          <a:bodyPr/>
          <a:lstStyle/>
          <a:p>
            <a:pPr>
              <a:defRPr lang="en-US" cap="none" sz="1100" b="0" i="0" u="none" baseline="0">
                <a:solidFill>
                  <a:schemeClr val="tx1"/>
                </a:solidFill>
                <a:latin typeface="+mn-lt"/>
                <a:ea typeface="+mn-cs"/>
                <a:cs typeface="+mn-cs"/>
              </a:defRPr>
            </a:pPr>
          </a:p>
        </c:txPr>
        <c:crossAx val="19985078"/>
        <c:crosses val="autoZero"/>
        <c:crossBetween val="between"/>
        <c:dispUnits/>
      </c:valAx>
      <c:spPr>
        <a:solidFill>
          <a:schemeClr val="bg1"/>
        </a:solidFill>
        <a:ln>
          <a:noFill/>
        </a:ln>
      </c:spPr>
    </c:plotArea>
    <c:plotVisOnly val="1"/>
    <c:dispBlanksAs val="gap"/>
    <c:showDLblsOverMax val="0"/>
  </c:chart>
  <c:spPr>
    <a:solidFill>
      <a:schemeClr val="bg1"/>
    </a:solidFill>
    <a:ln w="6350" cap="flat" cmpd="sng">
      <a:solidFill>
        <a:schemeClr val="tx1">
          <a:tint val="75000"/>
        </a:schemeClr>
      </a:solidFill>
      <a:prstDash val="solid"/>
      <a:round/>
    </a:ln>
  </c:spPr>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VR. CONTRATOS CELEBRADOS </a:t>
            </a:r>
            <a:r>
              <a:rPr lang="en-US" cap="none" sz="1600" b="1" i="0" u="none" baseline="0">
                <a:latin typeface="Calibri"/>
                <a:ea typeface="Calibri"/>
                <a:cs typeface="Calibri"/>
              </a:rPr>
              <a:t>
TOTAL EN ANTIOQUIA</a:t>
            </a:r>
          </a:p>
        </c:rich>
      </c:tx>
      <c:layout/>
      <c:overlay val="0"/>
      <c:spPr>
        <a:noFill/>
        <a:ln>
          <a:noFill/>
        </a:ln>
      </c:spPr>
    </c:title>
    <c:plotArea>
      <c:layout>
        <c:manualLayout>
          <c:layoutTarget val="inner"/>
          <c:xMode val="edge"/>
          <c:yMode val="edge"/>
          <c:x val="0.085"/>
          <c:y val="0.203"/>
          <c:w val="0.8785"/>
          <c:h val="0.587"/>
        </c:manualLayout>
      </c:layout>
      <c:barChart>
        <c:barDir val="col"/>
        <c:grouping val="clustered"/>
        <c:varyColors val="0"/>
        <c:ser>
          <c:idx val="0"/>
          <c:order val="0"/>
          <c:tx>
            <c:strRef>
              <c:f>RESUMEN!$B$53</c:f>
              <c:strCache>
                <c:ptCount val="1"/>
                <c:pt idx="0">
                  <c:v>TOTAL EN ANTIOQUIA</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RESUMEN!$C$50:$N$50</c:f>
              <c:strCache/>
            </c:strRef>
          </c:cat>
          <c:val>
            <c:numRef>
              <c:f>RESUMEN!$C$53:$N$53</c:f>
              <c:numCache/>
            </c:numRef>
          </c:val>
        </c:ser>
        <c:axId val="8178592"/>
        <c:axId val="6498465"/>
      </c:barChart>
      <c:catAx>
        <c:axId val="8178592"/>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6498465"/>
        <c:crosses val="autoZero"/>
        <c:auto val="1"/>
        <c:lblOffset val="100"/>
        <c:noMultiLvlLbl val="0"/>
      </c:catAx>
      <c:valAx>
        <c:axId val="6498465"/>
        <c:scaling>
          <c:orientation val="minMax"/>
        </c:scaling>
        <c:axPos val="l"/>
        <c:majorGridlines/>
        <c:delete val="0"/>
        <c:numFmt formatCode="_-[$$-240A]\ * #,##0_-;\-[$$-240A]\ * #,##0_-;_-[$$-240A]\ * &quot;-&quot;??_-;_-@_-" sourceLinked="1"/>
        <c:majorTickMark val="out"/>
        <c:minorTickMark val="none"/>
        <c:tickLblPos val="nextTo"/>
        <c:txPr>
          <a:bodyPr/>
          <a:lstStyle/>
          <a:p>
            <a:pPr>
              <a:defRPr lang="en-US" cap="none" sz="1100" u="none" baseline="0">
                <a:latin typeface="Calibri"/>
                <a:ea typeface="Calibri"/>
                <a:cs typeface="Calibri"/>
              </a:defRPr>
            </a:pPr>
          </a:p>
        </c:txPr>
        <c:crossAx val="8178592"/>
        <c:crosses val="autoZero"/>
        <c:crossBetween val="between"/>
        <c:dispUnits/>
      </c:valAx>
    </c:plotArea>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16325"/>
          <c:w val="0.89425"/>
          <c:h val="0.6565"/>
        </c:manualLayout>
      </c:layout>
      <c:barChart>
        <c:barDir val="col"/>
        <c:grouping val="clustered"/>
        <c:varyColors val="0"/>
        <c:ser>
          <c:idx val="0"/>
          <c:order val="0"/>
          <c:tx>
            <c:strRef>
              <c:f>RESUMEN!$B$58</c:f>
              <c:strCache>
                <c:ptCount val="1"/>
                <c:pt idx="0">
                  <c:v>TOTAL EN ANTIOQUIA SIN URABA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RESUMEN!$C$57:$N$57</c:f>
              <c:strCache/>
            </c:strRef>
          </c:cat>
          <c:val>
            <c:numRef>
              <c:f>RESUMEN!$C$58:$N$58</c:f>
              <c:numCache/>
            </c:numRef>
          </c:val>
        </c:ser>
        <c:ser>
          <c:idx val="1"/>
          <c:order val="1"/>
          <c:tx>
            <c:strRef>
              <c:f>RESUMEN!$B$59</c:f>
              <c:strCache>
                <c:ptCount val="1"/>
                <c:pt idx="0">
                  <c:v>TOTAL EN URABA</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RESUMEN!$C$57:$N$57</c:f>
              <c:strCache/>
            </c:strRef>
          </c:cat>
          <c:val>
            <c:numRef>
              <c:f>RESUMEN!$C$59:$N$59</c:f>
              <c:numCache/>
            </c:numRef>
          </c:val>
        </c:ser>
        <c:ser>
          <c:idx val="2"/>
          <c:order val="2"/>
          <c:tx>
            <c:strRef>
              <c:f>RESUMEN!$B$60</c:f>
              <c:strCache>
                <c:ptCount val="1"/>
                <c:pt idx="0">
                  <c:v>TOTAL EN ANTIOQUIA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RESUMEN!$C$57:$N$57</c:f>
              <c:strCache/>
            </c:strRef>
          </c:cat>
          <c:val>
            <c:numRef>
              <c:f>RESUMEN!$C$60:$N$60</c:f>
              <c:numCache/>
            </c:numRef>
          </c:val>
        </c:ser>
        <c:axId val="58486186"/>
        <c:axId val="56613627"/>
      </c:barChart>
      <c:catAx>
        <c:axId val="58486186"/>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56613627"/>
        <c:crosses val="autoZero"/>
        <c:auto val="1"/>
        <c:lblOffset val="100"/>
        <c:noMultiLvlLbl val="0"/>
      </c:catAx>
      <c:valAx>
        <c:axId val="56613627"/>
        <c:scaling>
          <c:orientation val="minMax"/>
        </c:scaling>
        <c:axPos val="l"/>
        <c:majorGridlines/>
        <c:delete val="0"/>
        <c:numFmt formatCode="0" sourceLinked="1"/>
        <c:majorTickMark val="out"/>
        <c:minorTickMark val="none"/>
        <c:tickLblPos val="nextTo"/>
        <c:txPr>
          <a:bodyPr/>
          <a:lstStyle/>
          <a:p>
            <a:pPr>
              <a:defRPr lang="en-US" cap="none" sz="1400" u="none" baseline="0">
                <a:latin typeface="Calibri"/>
                <a:ea typeface="Calibri"/>
                <a:cs typeface="Calibri"/>
              </a:defRPr>
            </a:pPr>
          </a:p>
        </c:txPr>
        <c:crossAx val="58486186"/>
        <c:crosses val="autoZero"/>
        <c:crossBetween val="between"/>
        <c:dispUnits/>
      </c:valAx>
    </c:plotArea>
    <c:legend>
      <c:legendPos val="r"/>
      <c:layout>
        <c:manualLayout>
          <c:xMode val="edge"/>
          <c:yMode val="edge"/>
          <c:x val="0.714"/>
          <c:y val="0.16025"/>
          <c:w val="0.257"/>
          <c:h val="0.25875"/>
        </c:manualLayout>
      </c:layout>
      <c:overlay val="0"/>
      <c:spPr>
        <a:solidFill>
          <a:schemeClr val="bg1"/>
        </a:solidFill>
        <a:ln>
          <a:solidFill>
            <a:srgbClr val="000000"/>
          </a:solidFill>
        </a:ln>
      </c:spPr>
      <c:txPr>
        <a:bodyPr vert="horz" rot="0"/>
        <a:lstStyle/>
        <a:p>
          <a:pPr>
            <a:defRPr lang="en-US" cap="none" sz="1200" u="none" baseline="0">
              <a:latin typeface="Calibri"/>
              <a:ea typeface="Calibri"/>
              <a:cs typeface="Calibri"/>
            </a:defRPr>
          </a:pPr>
        </a:p>
      </c:txPr>
    </c:legend>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0.745</cdr:x>
      <cdr:y>0.03825</cdr:y>
    </cdr:from>
    <cdr:to>
      <cdr:x>0.986</cdr:x>
      <cdr:y>0.16475</cdr:y>
    </cdr:to>
    <cdr:sp macro="" textlink="">
      <cdr:nvSpPr>
        <cdr:cNvPr id="2" name="17 CuadroTexto"/>
        <cdr:cNvSpPr txBox="1"/>
      </cdr:nvSpPr>
      <cdr:spPr>
        <a:xfrm>
          <a:off x="6200775" y="133350"/>
          <a:ext cx="2009775" cy="46672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0.13325</cdr:y>
    </cdr:from>
    <cdr:to>
      <cdr:x>0.97925</cdr:x>
      <cdr:y>0.259</cdr:y>
    </cdr:to>
    <cdr:sp macro="" textlink="">
      <cdr:nvSpPr>
        <cdr:cNvPr id="2" name="17 CuadroTexto"/>
        <cdr:cNvSpPr txBox="1"/>
      </cdr:nvSpPr>
      <cdr:spPr>
        <a:xfrm>
          <a:off x="7162800" y="590550"/>
          <a:ext cx="2333625" cy="56197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0.23625</cdr:x>
      <cdr:y>0.0325</cdr:y>
    </cdr:from>
    <cdr:to>
      <cdr:x>0.77225</cdr:x>
      <cdr:y>0.1165</cdr:y>
    </cdr:to>
    <cdr:sp macro="" textlink="">
      <cdr:nvSpPr>
        <cdr:cNvPr id="2" name="1 CuadroTexto"/>
        <cdr:cNvSpPr txBox="1"/>
      </cdr:nvSpPr>
      <cdr:spPr>
        <a:xfrm>
          <a:off x="1724025" y="142875"/>
          <a:ext cx="3914775" cy="371475"/>
        </a:xfrm>
        <a:prstGeom prst="rect">
          <a:avLst/>
        </a:prstGeom>
        <a:ln>
          <a:noFill/>
        </a:ln>
      </cdr:spPr>
      <cdr:txBody>
        <a:bodyPr vertOverflow="clip" wrap="square" rtlCol="0"/>
        <a:lstStyle/>
        <a:p>
          <a:r>
            <a:rPr lang="es-CO" sz="1600" b="1"/>
            <a:t>NÚMERO DE CONTRATOS CELEBRADOS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2286000</xdr:colOff>
      <xdr:row>2</xdr:row>
      <xdr:rowOff>114300</xdr:rowOff>
    </xdr:to>
    <xdr:pic>
      <xdr:nvPicPr>
        <xdr:cNvPr id="19" name="18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2219325"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85725</xdr:colOff>
      <xdr:row>45</xdr:row>
      <xdr:rowOff>0</xdr:rowOff>
    </xdr:from>
    <xdr:ext cx="2209800" cy="1123950"/>
    <xdr:pic>
      <xdr:nvPicPr>
        <xdr:cNvPr id="8" name="7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3211175"/>
          <a:ext cx="2209800"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57150</xdr:colOff>
      <xdr:row>48</xdr:row>
      <xdr:rowOff>85725</xdr:rowOff>
    </xdr:from>
    <xdr:to>
      <xdr:col>0</xdr:col>
      <xdr:colOff>8382000</xdr:colOff>
      <xdr:row>60</xdr:row>
      <xdr:rowOff>76200</xdr:rowOff>
    </xdr:to>
    <xdr:graphicFrame macro="">
      <xdr:nvGraphicFramePr>
        <xdr:cNvPr id="4" name="3 Gráfico"/>
        <xdr:cNvGraphicFramePr/>
      </xdr:nvGraphicFramePr>
      <xdr:xfrm>
        <a:off x="57150" y="14344650"/>
        <a:ext cx="8324850" cy="37052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60</xdr:row>
      <xdr:rowOff>180975</xdr:rowOff>
    </xdr:from>
    <xdr:to>
      <xdr:col>0</xdr:col>
      <xdr:colOff>9763125</xdr:colOff>
      <xdr:row>84</xdr:row>
      <xdr:rowOff>85725</xdr:rowOff>
    </xdr:to>
    <xdr:graphicFrame macro="">
      <xdr:nvGraphicFramePr>
        <xdr:cNvPr id="5" name="4 Gráfico"/>
        <xdr:cNvGraphicFramePr/>
      </xdr:nvGraphicFramePr>
      <xdr:xfrm>
        <a:off x="66675" y="18154650"/>
        <a:ext cx="9696450" cy="4476750"/>
      </xdr:xfrm>
      <a:graphic>
        <a:graphicData uri="http://schemas.openxmlformats.org/drawingml/2006/chart">
          <c:chart xmlns:c="http://schemas.openxmlformats.org/drawingml/2006/chart" r:id="rId3"/>
        </a:graphicData>
      </a:graphic>
    </xdr:graphicFrame>
    <xdr:clientData/>
  </xdr:twoCellAnchor>
  <xdr:twoCellAnchor>
    <xdr:from>
      <xdr:col>0</xdr:col>
      <xdr:colOff>9915525</xdr:colOff>
      <xdr:row>60</xdr:row>
      <xdr:rowOff>180975</xdr:rowOff>
    </xdr:from>
    <xdr:to>
      <xdr:col>5</xdr:col>
      <xdr:colOff>733425</xdr:colOff>
      <xdr:row>84</xdr:row>
      <xdr:rowOff>85725</xdr:rowOff>
    </xdr:to>
    <xdr:graphicFrame macro="">
      <xdr:nvGraphicFramePr>
        <xdr:cNvPr id="13" name="12 Gráfico"/>
        <xdr:cNvGraphicFramePr/>
      </xdr:nvGraphicFramePr>
      <xdr:xfrm>
        <a:off x="9915525" y="18154650"/>
        <a:ext cx="7305675" cy="4476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20consultaProceso('23-9-495505')" TargetMode="External" /><Relationship Id="rId2" Type="http://schemas.openxmlformats.org/officeDocument/2006/relationships/hyperlink" Target="javascript:%20consultaProceso('23-21-40998')" TargetMode="External" /><Relationship Id="rId3" Type="http://schemas.openxmlformats.org/officeDocument/2006/relationships/hyperlink" Target="https://www.contratos.gov.co/consultas/detalleProceso.do?numConstancia=23-9-495505&amp;g-recaptcha-response=03AFcWeA4eLDRn18h-kzFIHAXfRtlHRIPn9Q3Vlt60JDwKS3HR2LwyNP_MxoKkNn-4mDK-6W_6ydt-mTqMGICMteAup_pmjA0N4NVf0NBZQEzN4VFDXo68NzQ9xSF_VF5VJnvw7GpT84XHscZZei4scNvctOGYytUNkulvFt5_d64s3mH9O5zlAOXoThbaEgv4OcJMS61HBjj9upIh2IWo654_QbSZfLSQtGXbI0hn1-UcSAjCtHu3pcKQjZV8eh0d1ZGJqAf4A59-8M2EqlvoJZy19707tAZa3Cg7GNDG8f-09hbtEPGE0jPYswsKBcDitKnO-woOZtJxcXRomW34K586t1EGFkx6TMuVkA2gzKJ2dmDunKeMlpylmipV3qr8Oc3SL9Bj8tS6ZVjJYMClVeoC9N3x_i8DD7YwMjlaRHn4vBeyyuNPduNlw5A0YFJJvFkKyv14_1s_SckQzjXJyd8A64ax1h4xaXo_GaR3gEHCBCnn5iUvHrIZx6F5WEMebPmJNWsVU5o9SrCiKaXWSUJ7LAvHCf32AeVaeEIse7P9Ap-kqjWHEt9A2Zh3hpbDrssSFG0oyyfgQ1ySoH1vvOCJOlYkJqWcVN6XTlJq_k15E5IpeRss8Kc" TargetMode="External" /><Relationship Id="rId4" Type="http://schemas.openxmlformats.org/officeDocument/2006/relationships/hyperlink" Target="https://www.contratos.gov.co/consultas/detalleProceso.do?numConstancia=23-21-40998&amp;g-recaptcha-response=03AFcWeA4r-3BHR9wVK4j4f67QwV4TZH1CN_BMLaqpwVR3ngkdzV1XZCGYVAzjZ3RbYjl9WmF-fyq5TMIFck4IagSYTVKfVKbJXwtzvFJEQMylLQ-Vx5bOa0WYhN98ZACQuHB0fPH_y2IRsdpoyZglFPdfbnqJnrL5IwIRfiDlbeS_88l0RBQKTdXId4siUDEwVuYMEExxXHQFXUtSLX4NUUNC4nv1bkgH0D8hrLMGqnPTSefICjHqUPPZfxHPhNJ8H07PtLa9ywBl0vrCnXxpyxwG1TaYjHBopta9eJp5r-ap_kGd3YJZqK3dbbMxNHCAh4FIzu4a2YumRnsYSQ0n6inMZ5aVo_DzxlZhuRmXY5L6J4dgxBGe5Mr2v8xYUQSRYf-qP-Wz6mxAL5pxD3ahZu1o4A3P7EyjRBMcCoONCWO6QrLyqWaElG3qrJd5wIqU2SBUv6bdAsmZRj7-EkKpqA_La7sBbugtE6S0mQhgAeSQRE0YUbr1EuyUwdezj-z4PZ5cQwfte8_FB_5rGe0J--TIfDRTM8_t9xcdNKxQfDzKsR3Km4QzrS9sgcp8wnpnIdHvJYvxb0B5TepHA82VFSJiatq4vKu05f9QSknnkrWASnJBzz6hriPYrWMuV2UhuzissLTvL_Hg" TargetMode="External" /><Relationship Id="rId5" Type="http://schemas.openxmlformats.org/officeDocument/2006/relationships/hyperlink" Target="mailto:infraestructura@anori-antioquia.gov.co" TargetMode="External" /><Relationship Id="rId6" Type="http://schemas.openxmlformats.org/officeDocument/2006/relationships/hyperlink" Target="mailto:juridica@concordia-antioquia.gov.co" TargetMode="External" /><Relationship Id="rId7" Type="http://schemas.openxmlformats.org/officeDocument/2006/relationships/hyperlink" Target="javascript:%20consultaProceso('23-4-13871154')" TargetMode="External" /><Relationship Id="rId8" Type="http://schemas.openxmlformats.org/officeDocument/2006/relationships/hyperlink" Target="https://www.contratos.gov.co/consultas/detalleProceso.do?numConstancia=23-4-13871154&amp;g-recaptcha-response=03AFcWeA4Qlevw4njYMmpK6qb4PR2PLq2gkpnoIMsdbCGaQWv4YmEEninLg2lcz49e0eMxLiNldI8ukcUsK4Kdf29XokzKhB8LSw1x0CQPMX5ff375MU6V8YBjXqmPVTit8qXd-iE794TjpWDF3aqByluYvatdtaayTUX_gzBF6g7UXaGhK-HaWCW_xOsLekCmXPCH8T1fWfS7xLpCO1P_U1-V5Di5pUYplogn47ofCmwKFACrJMl46V1XADeb79fXX-OiizXfZHCvXpC0T5W5w9OR30rBftT2ZFF_MkRZanQHQNXELZyzmt8mvDtV96jhUp2pnxXuDzOTcDwGP943Rrujn1MtVu9vs2tKogiUjRSTvYvV55hi3OeuDlhqC-6k-FTfR1Z3dPt6WtwMV_GQMJPpNYX77livKkgZVDpcG7xpC7eYSGZbc0KWTL1TQhmGU-0SyUncFJBrb2hDsLsixHf-BpYxVxsnI01kA8Dl-xPQIzINM018y7eDmyVuYSm29TfeP5n7VBwH48QXQI_grbujhAnWUcBk5bqX7EN3EffXtvpWD5jb109VypWmQhaR_UeDIvWZVvIrrxGhhppi8DdLgfKd1VXu8Z8zVVyBBkxXOFxBKO44CrmgKQxQPo1p8VXcXAhpNevAH8w2Ixh7weGW5kUUt7E_dw" TargetMode="External" /><Relationship Id="rId9" Type="http://schemas.openxmlformats.org/officeDocument/2006/relationships/hyperlink" Target="mailto:CONTRATACION@DABEIBA-ANTIOQUIA.GOV.CO" TargetMode="External" /><Relationship Id="rId10" Type="http://schemas.openxmlformats.org/officeDocument/2006/relationships/hyperlink" Target="javascript:%20consultaProceso('23-4-13871610')" TargetMode="External" /><Relationship Id="rId11" Type="http://schemas.openxmlformats.org/officeDocument/2006/relationships/hyperlink" Target="javascript:%20consultaProceso('23-4-13871601')" TargetMode="External" /><Relationship Id="rId12" Type="http://schemas.openxmlformats.org/officeDocument/2006/relationships/hyperlink" Target="javascript:%20consultaProceso('23-11-13811509')" TargetMode="External" /><Relationship Id="rId13" Type="http://schemas.openxmlformats.org/officeDocument/2006/relationships/hyperlink" Target="javascript:%20consultaProceso('23-21-42450')" TargetMode="External" /><Relationship Id="rId14" Type="http://schemas.openxmlformats.org/officeDocument/2006/relationships/hyperlink" Target="javascript:%20consultaProceso('23-4-13857325')" TargetMode="External" /><Relationship Id="rId15" Type="http://schemas.openxmlformats.org/officeDocument/2006/relationships/hyperlink" Target="javascript:%20consultaProceso('23-11-13832729')" TargetMode="External" /><Relationship Id="rId16" Type="http://schemas.openxmlformats.org/officeDocument/2006/relationships/hyperlink" Target="javascript:%20consultaProceso('23-21-40431')" TargetMode="External" /><Relationship Id="rId17" Type="http://schemas.openxmlformats.org/officeDocument/2006/relationships/hyperlink" Target="javascript:%20consultaProceso('23-21-42371')" TargetMode="External" /><Relationship Id="rId18" Type="http://schemas.openxmlformats.org/officeDocument/2006/relationships/hyperlink" Target="javascript:%20consultaProceso('23-12-13860460')" TargetMode="External" /><Relationship Id="rId19" Type="http://schemas.openxmlformats.org/officeDocument/2006/relationships/hyperlink" Target="mailto:contratacion@asomudacar.org" TargetMode="External" /><Relationship Id="rId20" Type="http://schemas.openxmlformats.org/officeDocument/2006/relationships/hyperlink" Target="mailto:contratacion@asomudacar.org" TargetMode="External" /><Relationship Id="rId21" Type="http://schemas.openxmlformats.org/officeDocument/2006/relationships/hyperlink" Target="mailto:contratacion@belmira-antioquia.gov.co" TargetMode="External" /><Relationship Id="rId22" Type="http://schemas.openxmlformats.org/officeDocument/2006/relationships/hyperlink" Target="mailto:procesos.juridica@tdea.edu.co" TargetMode="External" /><Relationship Id="rId23" Type="http://schemas.openxmlformats.org/officeDocument/2006/relationships/hyperlink" Target="https://www.contratos.gov.co/consultas/detalleProceso.do?numConstancia=23-21-42371&amp;g-recaptcha-response=03AFcWeA72CMB9pnOY9Hl8_1b00_Qy7NDNwEHZZmVw6GN22yqs9jgCPzrG_2uq99STOgo2P51fKzz8uiXmeIJjOt4YhxLpezo2D5gxV8G2N0p8yo1A0PBV_FOJv27Rx1eWw4-j3jP-6w4Aiu1P8jPttTyOGxrSbl4VW6tQ4Z9YmFr4ICyCe_wjbPWAT6vaKyy3FN_nUNqcVPPqAFp05gICaQJHeD4MuJto5Ue5P1_cvzQXe6i7iD3rRSsJZxMZx3DqZfUZ8P2DY7hb-U_oAv-Qn_cb1llYOC_0Qakw_srEv-xzZoc_U8aP2O6G7BhNFwKwuROuwbtcLk0-cdYnMzebzTi8KVuYx9hiBOPGNGUx0LkpDDvE77T7CVc1S-AHwPkv4QyfhEg-y5QgdUSe15a-DdY6wUhfwSVledSf5ICv3qFEzmJFSEgS8yyiNhLlNxgIjaECf0UXqRNQksOMPJpLpt4sBnJY5YaHDn987pMs4kpjuC_a4JrFHjz9YOIWRwZ55Jnt4Ck0bJaQKCRidVbDBLnUIDTQwVzcxJhjYkRUJPF0PDNBSGTKxYUMUwU68FR0NTiqp6cMPSnuRRPERBFxbVLxsiBIBcnT0qG_UhR4jFUvJmrflHPo7tOAugMajoxBG7q0CplaNNyK" TargetMode="External" /><Relationship Id="rId24" Type="http://schemas.openxmlformats.org/officeDocument/2006/relationships/hyperlink" Target="https://www.contratos.gov.co/consultas/detalleProceso.do?numConstancia=23-12-13860460&amp;g-recaptcha-response=03AFcWeA63TbVpHtgDcYnorIbQAUhaubSsPnOxjr6tV8qm8RXndS_35cVIoCf1X5ayzeTxkYUf6jpR26r3MGwkymN0tmOrg_5U0p6pBIg_X6SrgQ3-wmn2XPpLSm6L3VxWQpUTqovt4Dy8Gf4f2FqiBkURSFhs-J_T-DBZrM1W5n10m3PB1r66DSixMatF2RniQtZ4vU152nCTWZXBhpWd62k7lmMs9Q7eZe8wz_2ejwg-TDNRWV1bxYKSlbVwDIjAbWxRM_fJi6fZQ0nNKYLVEZA0qzZ_ZIj6X7OFGsd8EunVIn45qgMx0LVZY9rAHi_oys3mhBzsMFWvgHKC1NlDx402p2EnCvNtu5CCY6WCWmmwNECzW2m0Tu5W-KR-TLoEd-HrBkG5y6Cb1TJAGKglOnQvQYEG2uNBJ6PPsx_PUXsj1JRqaEn7s1Jd9UkhbIzVsrIUS_w3s59Ye8G2fQNcobygkieRkG7Lu3HmpBHasY73rJUA25HqK0cOH8Wr0ZKzwqqZRARSXKVuoGjcKyUxD2haqVQgH2gGHFw_LrtdxQItb37lYCPHddqezy0etDiwdJKWdGJ56FXtHWsP_S7bOOkuf-aesZmk8ICzfn4s-W_OGMFr58xGr-1gsn_BMstfjlGkG4GPk4lgJQ5Pn5bpZ2X6JS0h8buobw" TargetMode="External" /><Relationship Id="rId25" Type="http://schemas.openxmlformats.org/officeDocument/2006/relationships/hyperlink" Target="mailto:contratacion@caceres-antioquia.gov.co" TargetMode="External" /><Relationship Id="rId26" Type="http://schemas.openxmlformats.org/officeDocument/2006/relationships/hyperlink" Target="javascript:%20consultaProceso('23-22-79679')" TargetMode="External" /><Relationship Id="rId27" Type="http://schemas.openxmlformats.org/officeDocument/2006/relationships/hyperlink" Target="javascript:%20consultaProceso('23-22-79646')" TargetMode="External" /><Relationship Id="rId28" Type="http://schemas.openxmlformats.org/officeDocument/2006/relationships/hyperlink" Target="javascript:%20consultaProceso('23-12-13863958')" TargetMode="External" /><Relationship Id="rId29" Type="http://schemas.openxmlformats.org/officeDocument/2006/relationships/hyperlink" Target="javascript:%20consultaProceso('23-12-13863932')" TargetMode="External" /><Relationship Id="rId30" Type="http://schemas.openxmlformats.org/officeDocument/2006/relationships/hyperlink" Target="mailto:contratacionangosturaantioquia@gmail.com" TargetMode="Externa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20consultaProceso('23-13-13861949')" TargetMode="External" /><Relationship Id="rId2" Type="http://schemas.openxmlformats.org/officeDocument/2006/relationships/hyperlink" Target="javascript:%20consultaProceso('23-13-13860515')" TargetMode="External" /><Relationship Id="rId3" Type="http://schemas.openxmlformats.org/officeDocument/2006/relationships/hyperlink" Target="https://www.contratos.gov.co/consultas/detalleProceso.do?numConstancia=23-13-13861949&amp;g-recaptcha-response=03AFcWeA5xe_XsfftrsBixiv6EON-vmqGxVMjxJ604KHVoZNBlsZ_yFTSDewW32-rcLQTU07wttrR-dAvxeyQsrls1v-bV-Hvh8Cz7Qc9AOKAt1aLNPQ9Ong0kchCy1GJ53ulpg2z1EVmL-S7LJ1otwA6Dm9Syuq-YZWYKEezhrsdZtOoRqHodsmhPyRb7xlbLLmSx6FKAIdzecQHr0pdw7VGSlfZS_yDz4XwHn-_8QlYWcHFn6j7_mdunWW5tkq1RhztLH-OzScdtiJjElc5AbCqUyWuF3kNO0spPPNMlfaH4MKSsDSggDGP1nl_uViR5WAeKzcVAm6b3KxvUNCenI9QRt7BsB-7L-A90mBrJZeGUT3M224zMXP3sg9h6NlLKG69ysSh0M_XMOq-RVMg6NPD_FMfxKNI5fTTu4qv-XTxF25_xW2UmVmzIdJrjTEsdfmELxBWO0eXw5GsehKidaRlm_kNWPyjgWe03q-pmuwWHw_TJGRAFU1NIAmMZs97CPA8X9vk60kIYr3xh2-2tf-JN6GB0v3bpiqm28IQIERwqqyMMv4M_suioXz99RkNg7MSunhkJ3eH2SPEZ0l8fcSAPTTwD4Qxjohah0KCwaGN1yz_yh3KkL4E" TargetMode="External" /><Relationship Id="rId4" Type="http://schemas.openxmlformats.org/officeDocument/2006/relationships/hyperlink" Target="https://www.contratos.gov.co/consultas/detalleProceso.do?numConstancia=23-13-13860515&amp;g-recaptcha-response=03AFcWeA41OE2zNLU7AhoG9xOqEgx3InT6WqO89o-aKUf9jEtrv0_nuIvgRLpZRL7-rkgggClfIFVUEXN4dDJRW-gJAKkwLhIIwc74yeJLsDmrKbp6lyNPVtSMoLvXdCQXd9Y362Ll_klkYlnJqoz44xYBbb5htwETIlEweK_-hkFts7SxiswIa31xEu_a-l-VnCJD98aWRSOH8jdo-Cn01OeaNGvX4AVe_LoUNQ0TQ4u-hNyyMr6IM3-LC11WsmeSd4ZnkGcfmAxt6b3zVMJMIEitCTphSCvrC8btUnh_4CLujA1YRE06qFHR481yNgsJjzHUVRV43QEexDaTI5Rd1DU0JlL2ZtuCJ6PFB4pqaaHB_STKgTKP9wsCKel1kBPYpMLi_Wt2xp9ZiXUECQAYvX0SF-lLsNnWyJDg_F3Qs3AnvFs3k3_VP2FHEa3AqdPbPEjdhwkow29gald06QiWGqgsfUvRTPJisw4JbmJ7WK9ScQyR5cQ-zk07qkEMQIBvb0sc7THRGHHrqKVEwi-Cn9ztaUsSEVslm64tU2m8zbhVApRA774iNcaOpQfOcl91YKSvnyeCfXnJMy11xfxIhqY7r4bPv5eW3BTe_YaFruMpRuZBpjprqLqnX9gXARImZdnVa8aY3FWM" TargetMode="External" /><Relationship Id="rId5" Type="http://schemas.openxmlformats.org/officeDocument/2006/relationships/hyperlink" Target="javascript:%20consultaProceso('23-4-13871610')" TargetMode="External" /><Relationship Id="rId6" Type="http://schemas.openxmlformats.org/officeDocument/2006/relationships/hyperlink" Target="javascript:%20consultaProceso('23-21-42701')" TargetMode="External" /><Relationship Id="rId7" Type="http://schemas.openxmlformats.org/officeDocument/2006/relationships/hyperlink" Target="javascript:%20consultaProceso('23-13-13860571')" TargetMode="External" /><Relationship Id="rId8" Type="http://schemas.openxmlformats.org/officeDocument/2006/relationships/hyperlink" Target="javascript:%20consultaProceso('23-13-13854977')" TargetMode="External" /><Relationship Id="rId9" Type="http://schemas.openxmlformats.org/officeDocument/2006/relationships/hyperlink" Target="https://www.contratos.gov.co/consultas/detalleProceso.do?numConstancia=23-4-13871610&amp;g-recaptcha-response=03AFcWeA4r1pdqQonYkyPHa-1cUr0VeigzRuTi-Uw1j6QJHcJcOGIBfVdOGvgf32cgVwWir6VqNixav54avpXZWA5YXFEn_jV-2J1N62ENh9BbLzFEOSVoUd4ggAtV8gLr_c6xNFMefzwYaszDC0sRpl2d3Jzzj-0oUrAQ_5XEunR9OWfIW79rGi9AaWDhSpZ8WfC5ohIND9VJEgWimojxKX-hWoKWZGbSEZNvlrFS_rhvnVfGG-TvjXqOxBr6c7nttVhh5Dz-lBxl_JH0-V5H9xHi4mcIbhTirNaQvbs2_85bSKEJMnEkKWIzVjhEjN2fOCbNNgXLWvwcfoehsaNM2VWaTamq0dfLav5WCp1rvk5g9JO8go3ED-5uNwv5vA3JiFmHqM_zzP4EpqzSBByMaXq4ECfZ9eq-42QWbe0Yx18X8RrnmA3Jdtrrr2t0fpccREaAZIRcxIi_CnguA-f731zkSosE9wqqSiROJjtYLerP-n-RTNjW2b2vJAl6KgclZ2qIutpb2-JfMjb0WeO_s2lWIHBvwesDqc8xklcStxxlEDfZnMWPihZ2gicLKqHDM3cqXQuyfQ4BLrENqs5TAXXXyz3hW9dhgcV9yTJlDvUHirpdJpDEe1SirWo_-wK3d_RJOMeNqyAC" TargetMode="External" /><Relationship Id="rId10" Type="http://schemas.openxmlformats.org/officeDocument/2006/relationships/hyperlink" Target="https://www.contratos.gov.co/consultas/detalleProceso.do?numConstancia=23-21-42701&amp;g-recaptcha-response=03AFcWeA5DJ2aY_ka-OKSVN0aK2WigTBdlkG3rntlUHJkcp4cMcF_3M33JhVX715_J5adL0z8pH1Rqa997FyLy-vzlD7UcMSks0jHNaDwHRQFZ2gK9v-PETgkTiJvDBBd-xVaMGwORMRU7KqM3SwVPpo2QRLKGQ-tT4c7G78qM4AprIKttP-1ZfYemBGcV0GG0iarfh8bwVTI_cfFaiLmGOJWouHdkKRCcCLjgdThBg4BbkLF5z-9yDAtXa6PM-RMQnZjUPXA0VALLaCG-qzX65jR7NIB8XdZewAtSBDsHm20rB70M4sxZuWxMM2bWwQt2gKvs_m5bNYqBPoByZKGQ_NgqPdhoU9RkyGa9KGh2OqbCrnHpNAsa4_m2oai2ohu1CFCAOUM7h9lW7_kqX6CPKbWoDO30F_cBW-ZjOS2SAZY_NHzZlDjILS52ULUA-ODLMZ5FCub1KmGUj61QQlIhJ_2yClvwebmu-YPDdm2VRt-zboMIs-s4i61IUB36ZOE_b2BPkNDDE5CykdrEW04wig31An97356DZDaKJlifFXOoRI3Rms_gOPsBABNvYLcKpKrdIlLHxSXXJtNpG720w16LiSgcXm1RbUC8QXas2tdTOKTQzOTh-NIIf0NmgftfX_iwFeZnatn1sR05RaLugYU5H7mO-2bmVP7tmV-nHLXRj0n7Tgf1I-E" TargetMode="External" /><Relationship Id="rId11" Type="http://schemas.openxmlformats.org/officeDocument/2006/relationships/hyperlink" Target="https://www.contratos.gov.co/consultas/detalleProceso.do?numConstancia=23-13-13860571&amp;g-recaptcha-response=03AFcWeA4M4NMKG_opXbFA27pIu_oapm2yuRBnEIZKiwyEVCDTLKvTz67GbCuZmYNWY_Madchzxy7OrsOxo56oUtIKTipFq05wfWUU907t2LDgoBx95CPG_yayFIEEVZsbeOs0dkLVmZDz6-5m6DfzKBBBaXq1ZGO-e_8Q1e0brGuCJrcc2wiTuo1hYtVGBLYIBMOFyEIZDB45yPy-Grk5W9qQseHs56u7ybbcjrD5U4fQ6qK5-1zxi5E_iYiYMxOVYuG5qbm0lRyHlMss1az1NkyAUV0MZmS6lB6eMiFz-lMzMtoGUUXfo_2j5PQWiDvlukEcvK-N3xcGNl8N62dIg1MpbjRs-MwTrBtvRqvZJhtwMn0s8Tc7ayq4rpvM6KZdK983iCsERiZ2yWmXXe2XbCTkQsua5qy4uw10JdVEXOf4cNVM800xp0FOMwNzgOHve765c_SHL0Wy9gh7ifaJ5AQWCWelD-3sO8PVS9AZYRmfE1rjyP5cSqmUsPgALI23XxLV_-_NuegLKngB2HJzl0ckgrm4X1hLBmIi3m5GyaZDH19lbsJWLBkavM6ECYQqHTCYy-H0TzbqkVZRvNlCsfVpa9r4jbtpeL6rPw6-PUiNJCEXW8B5Jo3ccshbP0fbLUQU-M1O8LYC_BLMNQ1bN6XVQCfilAvPbWbiwnrvG9VVs_cPFQTSBaw" TargetMode="External" /><Relationship Id="rId12" Type="http://schemas.openxmlformats.org/officeDocument/2006/relationships/hyperlink" Target="https://www.contratos.gov.co/consultas/detalleProceso.do?numConstancia=23-13-13854977&amp;g-recaptcha-response=03AFcWeA4QPU65GpUtnOzaejkczxw41y1S-xaXWNKZLbvAVB6WB6voD_h-T3yGLcyUVfzGVeaq-pUKsYjBI1giSbK9TP8uV2QLLb02pc5aG7oxr6mmEm8lDElx-O6b_p7Kvi8QsmcNWrNOdJa0gtwA3dGwXkbMvcSC7DHZQNfr4EHJ5lHCjClD4xy8kUyXbPCrrBN_gt825SHbegS2gESZLSOsWd3XgurQ24SLSNvTXlVil7KSCPxiq4PhBDj2dohGFuHqIh5X67iV4MSbBXXCKrpzp0Sfwyi4S_zs8EpKWvisdS-vsewzfkF7uktjO93GpeKQ-ZjvNAko3SGO02l3qSsus89depLBM_EOtioPdoJa-4OIfRvJks-Y4dNHNTcCo1LEmQ9vO9qQIhr-HWR2aqzakWfM8WCDS6jhJSMjFSYDJjImbvhlzYWLVHIIFseBpEksjQBr6c5mVMzyb3u4IEqQiZx9tl9AZaZu3W9Vpz-dPP4hlpCsyf_T7x35B5ILGEoet8d4DZyvMnrDVmMDeA9DpC2ENeJmeyp8dCodY5Gu2s0WKfcb6g4a3T43NLOT6sgLFweJ5fMmDYup0o7NQHtLjH05wWhI6HISsTB5bF9PZBldV_gBpkMXnYY2iQs8osAUc-dYRryOLAljupFNW9CCw6yzBwQoFVLr2fbjQGBMr8HGYbjbaP8" TargetMode="External" /><Relationship Id="rId13" Type="http://schemas.openxmlformats.org/officeDocument/2006/relationships/hyperlink" Target="javascript:%20consultaProceso('23-13-13851178')" TargetMode="External" /><Relationship Id="rId14" Type="http://schemas.openxmlformats.org/officeDocument/2006/relationships/hyperlink" Target="javascript:%20consultaProceso('23-13-13844893')" TargetMode="External" /><Relationship Id="rId15" Type="http://schemas.openxmlformats.org/officeDocument/2006/relationships/hyperlink" Target="javascript:%20consultaProceso('23-13-13845048')" TargetMode="External" /><Relationship Id="rId16" Type="http://schemas.openxmlformats.org/officeDocument/2006/relationships/hyperlink" Target="javascript:%20consultaProceso('23-13-13845083')" TargetMode="External" /><Relationship Id="rId17" Type="http://schemas.openxmlformats.org/officeDocument/2006/relationships/hyperlink" Target="javascript:%20consultaProceso('23-13-13854973')" TargetMode="External" /><Relationship Id="rId18" Type="http://schemas.openxmlformats.org/officeDocument/2006/relationships/hyperlink" Target="javascript:%20consultaProceso('23-11-13824061')" TargetMode="External" /><Relationship Id="rId19" Type="http://schemas.openxmlformats.org/officeDocument/2006/relationships/hyperlink" Target="javascript:%20consultaProceso('23-13-13853403')" TargetMode="External" /><Relationship Id="rId20" Type="http://schemas.openxmlformats.org/officeDocument/2006/relationships/hyperlink" Target="javascript:%20consultaProceso('23-13-13853194')" TargetMode="External" /><Relationship Id="rId21" Type="http://schemas.openxmlformats.org/officeDocument/2006/relationships/hyperlink" Target="https://www.contratos.gov.co/consultas/detalleProceso.do?numConstancia=23-13-13851178&amp;g-recaptcha-response=03AFcWeA7_flKh8XOCj3zwvB6KEdlNchvqbZZ6J1p3qVtwI8KwEYqyvmgHdu9cw90fIkjc0Qg1dwh6yZj5EQXZSvZ74MidfutqMAS2Kzd9E6YxCnm_h2G8l3gX1ngJc4BlHmbZZjGASOTs1bW3WmMbVQoXpnllvgUrbyv56lYTXsPm0Ktu8PO1YGR-Et08r09_OpVijA1HB3lqFN_3vKaRrA5p8QIYKHXbBjEwutVlRYJuN_EXQUX2VL4g3n14wmQ3xN73JDRkFewcwYsE4hUEcaE9jbuiWBhIxlAyMtZRQD9pyuroOO0L5LzB9ZYx_fIdMIFBDlm9Pe_GdnLZuZPYLlvjWq95gdn1--oMyTR3uuzfAtO6R_BenNdjn2bgUjWNJE98YbzAeH9S7MymVOC2AKIMVznd4nE_Z5hXNGRMncRqY_JgYrGj1UfJpZPXLsbiA7YZViTwElFc_NNjUsgm1aR3p1omWeAZ8ypbA2Thu3glyyQVVbbDfy5vr33gG66Kw8ARfFKJBgD89C7hz2CCJl7SUeRvWkEbAcFtvP8VELwGjSIqcHVMwNyGk71x5iB98dAuseug4E4pTQmkN6Yv721f_m3hgyGoepwew_AN4CmZqyf6KkqZqgcqF3_75mV3tHtdYdi9qymZ" TargetMode="External" /><Relationship Id="rId22" Type="http://schemas.openxmlformats.org/officeDocument/2006/relationships/hyperlink" Target="https://www.contratos.gov.co/consultas/detalleProceso.do?numConstancia=23-13-13844893&amp;g-recaptcha-response=03AFcWeA5meZuvokLcqxz8_psgRV9ocfBIB9BKeu2cB4eXf1ko1yuO0243Nsb1yHzlvODWlCRFy-D8n3itJuGhjNF9P5BQOzniEqhVAy2wsj1KRVwg1KbSB1rysyfmWxa6KI0KIDfqhdX63SeVorr6SC9N4rvg8zGaukHLEqbucpBULNyrqHd8OaMFMqWMmr_hLNv5pcu0_BH9PmG7AXQ2EaYPudGbgwdlyGmmjDMoySw6Q5jJvkP3q8m-J7XXUJRS2r0jNT8ov-8ZWJcl_T4-KPd9mwrrNL7rNA-SBn1ammyYzHhM5QlPMF6qYvBH-RpWlppPnc_La5vw44M-H4gvUkw839DwJTGFW0RO5r0Q6bGr-dWuA60OrpJ3_VPxQz_cj7WZulmdIv8XdDAHMJCL8HSNdSMUV7Cv-Mi0V6QAX7obZtAdEfrF161gbIEHA41ai3d0MaheZGUTg7TW4mBdyEDGTJsJemZjSjU-hRUGt8cXoDwjQgHvoeDCb1PbcoWQtBUg2fshAc94L8fo40bqUFu_FrFVpEzcqqPn83LA7cvrlQH4wJ-ZJX-gH39554I7EPwkpdCm-OXRbCTGF-vX5Fo9dGIA1BQ0O9VXFau46a7wAPS5Xeo_wNSBEWl2mwJ2UmobAlJII-ZO" TargetMode="External" /><Relationship Id="rId23" Type="http://schemas.openxmlformats.org/officeDocument/2006/relationships/hyperlink" Target="https://www.contratos.gov.co/consultas/detalleProceso.do?numConstancia=23-13-13845048&amp;g-recaptcha-response=03AFcWeA5_7SKxxWXFXpV4oPDCZKorinabb45WtoX3CnjPYNhbQgkz61xwar9xQcVR1cDhpYAqz5rxYJR1VdSgu-Xlo_TPXPsrVZeQc0ALG1dtteOCD9Rh-bEv2IxEfFPlEGOZg1JZdjclrAaWCxE37kdinLJjiLAIn3KRNsu09JTDnDW3Y92FXYzSgUg67VeT4IN-rU8LsExR2JYpAU4_nF7LraMbLwfWF_m-Yzx0kQH2w_aMJKuQSYS8NcHnOnzvXOPfIGMqpORwfY0ZZgOZDyTwFSkOXJgq6bm1yHA6AR5oyIn5jrX0q-9ATInlJL2qsWQOOmtmBRX5sa0yPF-IACwg3H73NScXoPtxm8EnHcRAxmVeuDBTRkbXs470fmE-f5JM4Stx0uRrXWXsYNPf_3QKctke-J5N_bB7fhk-duPWGiU5DYb1qw1HQFlyfoGDZ8C4TvKkIrtn0J5Dd1t6Uae6ZhlOWzZ9Gu_rK_B8syYO3MRinpIsAYRL90AVIkB57xyAjc6iJbMxz4awY6KsiQxF2A0MAqcrzTkA0x5pYV2T8oUMrLNLFk2tbl4Hmj-DOsXT7ekazO1mZg5Phh9ULhZDifn12ekaAEiU40GyaMhjcJwESy1vtJdWknDtSLtWtjQ9hYqn6jo3" TargetMode="External" /><Relationship Id="rId24" Type="http://schemas.openxmlformats.org/officeDocument/2006/relationships/hyperlink" Target="https://www.contratos.gov.co/consultas/detalleProceso.do?numConstancia=23-13-13845083&amp;g-recaptcha-response=03AFcWeA4bGLmeDMdPTu8rccgj9EQVhKgFxzD3ikvCmcblgIiku2zeIpL5BRj2HDtSfqdHUHE0xpSlwwFcrekvLiZGycrNb95GVqi7EHfirHfF7YbETb9Tzpl_zqttbriP-sRf3ajNGfmOIcxBpTeheCA6P41GJ1-RqivSwbgX-4lIzYXeu0ASG3kjJ7MVoVaOxOxRV_5sdbSU7DEDrR8U9LbxYe3kC3wCOvCQzEVssr-zmp_DysATXWYs1FupoLXvQkG7yOJK0Z414QtYOsZQNdLtgb5t23vLOdfa_HnR0R6ndC_mY3J7OcGeQT1PsZKJGLoD9ST8TDJ8bSD3AL3gjQiFOI7-hhzHboqO12Zio8qso6rTXYFjLuuBdMA2na1vigzKOkchE2mSsHXOk9Yqx2j_N64ugWB6Rt6XhVStYTcq6lUb8f16GoeWuQqimuYGqvNWiaJLW1LDt_aRq4E6Be4LWK7_l1Rz3XbKhRWUj704gu5NP16HtXUPxI8T6myQEAVkninPY7R0FiyzeYkg78lwxnHjSV4cEgrAWLOjTBOq_d0wE2IIcMAW7f7wLzMYB7keS8m3j43kl-VECTbEIbkwy0auXn5xMGHXl1TKfEpoez96uDFga8DnqRV0f7r1nZhObHP-kc2D" TargetMode="External" /><Relationship Id="rId25" Type="http://schemas.openxmlformats.org/officeDocument/2006/relationships/hyperlink" Target="https://www.contratos.gov.co/consultas/detalleProceso.do?numConstancia=23-13-13854973&amp;g-recaptcha-response=03AFcWeA7kS-bFhLXr9yJgRsOY-aNedLXYbFJ_Tt5XfIedUAfYEqyodplQv_UUmazqFSb-gIQxJyZlcq-Eg32VXom_K7wcflcJDzaO8flleDuoo3SvNS62iCWEpUrys1fpG3etyOq26r51g5A2MsHrqI4UzY5rUG4wXnpDwbAVzjOpLQC-NMgi6BNi9c9m0EBhwkVSjTWd3bi9DzGjziyAJ65gZURfkzl-0Uk4P3ZMo5wZHXNi86GpAaAPQEw64EPkuuuVyShXhF8EjWdiMM233ThFCltG1YKvRSGutwkUvPTDiDH77cs68Y2Dq4H_vcZ52gWb-TbjPCPT0eEBfsTnus79bKwmkJl5camWcO0zAYjtF0sitiNTfIagsEtSbq-Pru5XVapDtVpVaFPcZFXAOlxnTyzFbplcK2osapi4CaZw5OkaqYJsIg3wvOR6LYke720c06CjhqFotwTElHySw0Jf6MPCzmfmHG0YSO8S5nwCOlzg6_Nyr5jcMtPlDfczhc9cSUY3HY2JHpy8sUYRbn2G7lyn4IeLuOENXMNSAuEza5LgynuZoFGJuO6geBmxZx88DoonTFuMngXqf7VK1x15dPE0VxF9C8VS2sUPZog6Xv1K07qykGLC_8y4nmfsP6telK4OthYf" TargetMode="External" /><Relationship Id="rId26" Type="http://schemas.openxmlformats.org/officeDocument/2006/relationships/hyperlink" Target="https://www.contratos.gov.co/consultas/detalleProceso.do?numConstancia=23-11-13824061&amp;g-recaptcha-response=03AFcWeA7pYc4eQe534s7wzUwThpVKeTb2QeHZOwrKzFfpvvmULhckE6f-c1ui9cTbNvMZg-FrK63JSDX_-6ROT7UOtkFQf7QG8Y_MJesi2V8CH-oc-vwobj0FdmYqCc1TKCE6UKHm9U-ZRVu2mAzeTf1rrrFeyMCRiaosXAYQYyQeb4XNKOqSGgY5GER_kwaNvKuV9lpwUJblMPqOsD3GPBIOQQN7Ag6VpOehoe8X6rZD54o4T1TDgdh-wbikKW5VDAGQPZ3Crvm70WV2nDiKrwMcw_BvrMaNZvwInmAy3hgMTH8hcMjezEhhBctp_e1DLRGrjFPVr0Cmw5keOk0DsmbUh4GnSKG_WicMx9Dx5hOTckwRmwTnTSmmXx3tZMfxCn7eupGPLjQq-jaN-RdziuovBUVS3iPNGRQqXgO8DPZSIAGk7vG4irziucL5Ie7gKIewgPjBow2w7MrmPKQ6smx03YigEOdGaw3FZd4AzIrWWDve-neAMfY3-WF1Vh6_MZ9BqnONThfFeBvPYXbmhUCjVD-cWHp2EpNye-bwqGEeoAseTaI4H-R-yg-XlC0InXuiKtfNbfVKMpx8TZaxQLw1JiD-uwZm2vuLKSLl5tm4xK33yILIdT4UcK6Qsmvp_nsnosUzSqow" TargetMode="External" /><Relationship Id="rId27" Type="http://schemas.openxmlformats.org/officeDocument/2006/relationships/hyperlink" Target="https://www.contratos.gov.co/consultas/detalleProceso.do?numConstancia=23-13-13853403&amp;g-recaptcha-response=03AFcWeA4z0lJkEqh37xCq1DDacpqmpkm0czJjM-GgTXggKvTQUxkKLCR3z--xKtiluDcxBFcRlMDpqWD-2UVA5CN44GgAjSYO6TUbxqt_cQym0wPazzh08G2efPPj9kFGalJK4yQ25kYma3MumywCU_qc6YLzpvRy22j2M0KGI7sQr9ZeyK91uVo4bwx6bgNY3woFneCoARI_fmgGj9FOx4SKxWPUnuDqm2shg8t6KKZKrzuHzONs2SBBqGppDGdFnHk4wvZ2XEf-X1Vh5_0yPC6KVmbJsNZ5aLAaB3UsUIz9I7V6HOZpvTDFJl7nZnYvekMFZh_lIwNXzore8QZr2nCjB9YA7uiwhrToVR5fR8Fx9esRPvp9a7sXSdRUEt9P1rDd8IipWHCgC-WVElfGFmm5l02IqSER2T3vnj5GNwrApWV-NZGi8VsNZdWTd9Dffy_yICOLMz1krd58TumPWvilkQgW88qK3OroGxooiNLofYZS3ITcBkjN_JInonE0Ef3iiorPJS1z6uwN_2hc05SLyFmSvOMqiG09JPjr2or4zwO8rCuyyb2MwMRIhL0g_US9cxVEJSBqQzTXUEbriq5qqWOhgeijDTMEhT8QzSI6BHkikKBem06Ngu1gpjePIlLWN4v2U8iq" TargetMode="External" /><Relationship Id="rId28" Type="http://schemas.openxmlformats.org/officeDocument/2006/relationships/hyperlink" Target="https://www.contratos.gov.co/consultas/detalleProceso.do?numConstancia=23-13-13853194&amp;g-recaptcha-response=03AFcWeA7PIVjRbrKNHeXnMWnbwSjWqz842T9uF2PlI4nc_gV1olLLPTp65HJMcxH2OSgQjL71CkaluXT76SeaaXTuplTro5vmXpYajkTpCKio9U9PkmYJzlT_pf9JVCclJ8kZaMRrKrGO0v1ftHumLJDBmfmx7gKhkS9AUpN6ER4CHpA7QvSpSir_FaZfd8h3fzGKHcl-UZSLtMgjvagUqGG0M0aiO61SCwE4_Q3nrclH807rFwhAACluR0B0HimEm5aEnX-CmSRdPaxTaY21Fs-CqDYu3L8ycCzJQYPZmkJjL9UV6PodsHLYMVP83eCT85sRExlpKzPJg-cckDUlXvlJTpPkxRf6NuoIglCbwYMjTtZBUxkQV1QcnQq3W2L995d8G7qqTxxg6mO4K4AkD_QdFim6J7nY8L4krRJQ4mFPDB_6XNGmtbKfHfu1PEDUrd6iOClJDC_4p8eReefstRABpyyg4WqhRKxgYKpXINSRSp90fg-VEZD-GKdS7iepED7xl_QCCOEJFm6bmmSD7Rpfdahl6dTKe4y9W32VyYM0CdF9nLB7fhM0Oob_G0KPkJKcVOOr5Zd0toTWDL5QK0rCwLUOjbi6VsnfUMTorM35gK3rwHAUaQ9wo0jXiu3X4MFoou1osSZWj_-toLPA6SMgBXXjkvtTUw" TargetMode="External" /><Relationship Id="rId29" Type="http://schemas.openxmlformats.org/officeDocument/2006/relationships/hyperlink" Target="mailto:planeacion@murindo-antioquia.gov.co" TargetMode="External" /><Relationship Id="rId30" Type="http://schemas.openxmlformats.org/officeDocument/2006/relationships/hyperlink" Target="mailto:planeacion@vigiadelfuerte-antioquia.gov.co" TargetMode="External" /><Relationship Id="rId31" Type="http://schemas.openxmlformats.org/officeDocument/2006/relationships/hyperlink" Target="mailto:planeacion@vigiadelfuerte-antioquia.gov.co" TargetMode="External" /><Relationship Id="rId32" Type="http://schemas.openxmlformats.org/officeDocument/2006/relationships/hyperlink" Target="mailto:planeacion@murindo-antioquia.gov.co" TargetMode="External" /><Relationship Id="rId3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86"/>
  <sheetViews>
    <sheetView showGridLines="0" tabSelected="1" zoomScale="70" zoomScaleNormal="70" zoomScaleSheetLayoutView="85" workbookViewId="0" topLeftCell="A1">
      <selection activeCell="A3" sqref="A1:A1048576"/>
    </sheetView>
  </sheetViews>
  <sheetFormatPr defaultColWidth="11.421875" defaultRowHeight="15"/>
  <cols>
    <col min="1" max="1" width="152.57421875" style="0" customWidth="1"/>
    <col min="2" max="2" width="20.140625" style="88" bestFit="1" customWidth="1"/>
    <col min="3" max="3" width="30.00390625" style="79" bestFit="1" customWidth="1"/>
    <col min="4" max="4" width="21.00390625" style="88" customWidth="1"/>
    <col min="5" max="5" width="23.57421875" style="79" customWidth="1"/>
    <col min="6" max="6" width="23.28125" style="88" customWidth="1"/>
    <col min="7" max="7" width="27.421875" style="79" customWidth="1"/>
    <col min="8" max="8" width="24.140625" style="88" customWidth="1"/>
    <col min="9" max="9" width="27.00390625" style="79" customWidth="1"/>
    <col min="10" max="10" width="22.7109375" style="88" customWidth="1"/>
    <col min="11" max="11" width="27.7109375" style="79" customWidth="1"/>
    <col min="12" max="12" width="22.140625" style="88" customWidth="1"/>
    <col min="13" max="13" width="30.8515625" style="79" customWidth="1"/>
    <col min="14" max="14" width="11.7109375" style="88" bestFit="1" customWidth="1"/>
    <col min="15" max="15" width="25.140625" style="79" customWidth="1"/>
    <col min="16" max="16" width="11.7109375" style="88" bestFit="1" customWidth="1"/>
    <col min="17" max="17" width="33.28125" style="79" customWidth="1"/>
    <col min="18" max="18" width="14.7109375" style="88" customWidth="1"/>
    <col min="19" max="19" width="29.28125" style="79" customWidth="1"/>
    <col min="20" max="20" width="11.7109375" style="88" bestFit="1" customWidth="1"/>
    <col min="21" max="21" width="26.140625" style="79" customWidth="1"/>
    <col min="22" max="22" width="11.7109375" style="88" bestFit="1" customWidth="1"/>
    <col min="23" max="23" width="26.421875" style="79" customWidth="1"/>
    <col min="24" max="24" width="11.7109375" style="88" bestFit="1" customWidth="1"/>
    <col min="25" max="25" width="28.57421875" style="79" customWidth="1"/>
    <col min="26" max="26" width="11.7109375" style="88" bestFit="1" customWidth="1"/>
    <col min="27" max="27" width="31.421875" style="79" customWidth="1"/>
    <col min="28" max="28" width="17.7109375" style="88" customWidth="1"/>
    <col min="29" max="29" width="26.7109375" style="79" customWidth="1"/>
    <col min="30" max="30" width="11.7109375" style="88" bestFit="1" customWidth="1"/>
    <col min="31" max="31" width="27.7109375" style="79" customWidth="1"/>
    <col min="32" max="32" width="11.57421875" style="88" customWidth="1"/>
    <col min="33" max="33" width="24.7109375" style="79" customWidth="1"/>
    <col min="34" max="34" width="11.7109375" style="88" bestFit="1" customWidth="1"/>
    <col min="35" max="35" width="23.28125" style="79" bestFit="1" customWidth="1"/>
    <col min="36" max="36" width="11.7109375" style="88" bestFit="1" customWidth="1"/>
    <col min="37" max="37" width="23.28125" style="79" bestFit="1" customWidth="1"/>
  </cols>
  <sheetData>
    <row r="1" spans="1:3" ht="45.75" customHeight="1">
      <c r="A1" s="119" t="s">
        <v>35</v>
      </c>
      <c r="B1" s="119"/>
      <c r="C1" s="119"/>
    </row>
    <row r="2" spans="1:3" ht="33.75">
      <c r="A2" s="119" t="s">
        <v>114</v>
      </c>
      <c r="B2" s="119"/>
      <c r="C2" s="119"/>
    </row>
    <row r="3" ht="30.75" customHeight="1"/>
    <row r="4" ht="25.8">
      <c r="A4" s="7" t="s">
        <v>26</v>
      </c>
    </row>
    <row r="5" spans="1:71" s="5" customFormat="1" ht="31.5" customHeight="1">
      <c r="A5" s="8" t="s">
        <v>25</v>
      </c>
      <c r="B5" s="117" t="s">
        <v>46</v>
      </c>
      <c r="C5" s="117"/>
      <c r="D5" s="116" t="s">
        <v>115</v>
      </c>
      <c r="E5" s="117"/>
      <c r="F5" s="116" t="s">
        <v>102</v>
      </c>
      <c r="G5" s="117"/>
      <c r="H5" s="116" t="s">
        <v>77</v>
      </c>
      <c r="I5" s="117"/>
      <c r="J5" s="116" t="s">
        <v>75</v>
      </c>
      <c r="K5" s="117"/>
      <c r="L5" s="116" t="s">
        <v>74</v>
      </c>
      <c r="M5" s="117"/>
      <c r="N5" s="116" t="s">
        <v>72</v>
      </c>
      <c r="O5" s="117"/>
      <c r="P5" s="116" t="s">
        <v>70</v>
      </c>
      <c r="Q5" s="117"/>
      <c r="R5" s="116" t="s">
        <v>69</v>
      </c>
      <c r="S5" s="117"/>
      <c r="T5" s="116" t="s">
        <v>67</v>
      </c>
      <c r="U5" s="117"/>
      <c r="V5" s="116" t="s">
        <v>66</v>
      </c>
      <c r="W5" s="117"/>
      <c r="X5" s="116" t="s">
        <v>64</v>
      </c>
      <c r="Y5" s="117"/>
      <c r="Z5" s="116" t="s">
        <v>63</v>
      </c>
      <c r="AA5" s="117"/>
      <c r="AB5" s="116" t="s">
        <v>61</v>
      </c>
      <c r="AC5" s="117"/>
      <c r="AD5" s="116" t="s">
        <v>60</v>
      </c>
      <c r="AE5" s="117"/>
      <c r="AF5" s="116" t="s">
        <v>58</v>
      </c>
      <c r="AG5" s="117"/>
      <c r="AH5" s="116" t="s">
        <v>57</v>
      </c>
      <c r="AI5" s="117"/>
      <c r="AJ5" s="116" t="s">
        <v>55</v>
      </c>
      <c r="AK5" s="117"/>
      <c r="AL5" s="116" t="s">
        <v>54</v>
      </c>
      <c r="AM5" s="117"/>
      <c r="AN5" s="116" t="s">
        <v>52</v>
      </c>
      <c r="AO5" s="117"/>
      <c r="AP5" s="116" t="s">
        <v>51</v>
      </c>
      <c r="AQ5" s="117"/>
      <c r="AR5" s="116" t="s">
        <v>50</v>
      </c>
      <c r="AS5" s="117"/>
      <c r="AT5" s="116" t="s">
        <v>49</v>
      </c>
      <c r="AU5" s="117"/>
      <c r="AV5" s="120"/>
      <c r="AW5" s="121"/>
      <c r="AX5" s="120"/>
      <c r="AY5" s="121"/>
      <c r="AZ5" s="120"/>
      <c r="BA5" s="121"/>
      <c r="BB5" s="120"/>
      <c r="BC5" s="121"/>
      <c r="BD5" s="120"/>
      <c r="BE5" s="121"/>
      <c r="BF5" s="120"/>
      <c r="BG5" s="121"/>
      <c r="BH5" s="120"/>
      <c r="BI5" s="121"/>
      <c r="BJ5" s="120"/>
      <c r="BK5" s="121"/>
      <c r="BL5" s="120"/>
      <c r="BM5" s="121"/>
      <c r="BN5" s="120"/>
      <c r="BO5" s="121"/>
      <c r="BP5" s="120"/>
      <c r="BQ5" s="121"/>
      <c r="BR5" s="120"/>
      <c r="BS5" s="120"/>
    </row>
    <row r="6" spans="2:71" s="5" customFormat="1" ht="32.25" customHeight="1">
      <c r="B6" s="89" t="s">
        <v>20</v>
      </c>
      <c r="C6" s="81" t="s">
        <v>21</v>
      </c>
      <c r="D6" s="89" t="s">
        <v>20</v>
      </c>
      <c r="E6" s="81" t="s">
        <v>21</v>
      </c>
      <c r="F6" s="89" t="s">
        <v>20</v>
      </c>
      <c r="G6" s="81" t="s">
        <v>21</v>
      </c>
      <c r="H6" s="89" t="s">
        <v>20</v>
      </c>
      <c r="I6" s="81" t="s">
        <v>21</v>
      </c>
      <c r="J6" s="89" t="s">
        <v>20</v>
      </c>
      <c r="K6" s="81" t="s">
        <v>21</v>
      </c>
      <c r="L6" s="89" t="s">
        <v>20</v>
      </c>
      <c r="M6" s="81" t="s">
        <v>21</v>
      </c>
      <c r="N6" s="89" t="s">
        <v>20</v>
      </c>
      <c r="O6" s="81" t="s">
        <v>21</v>
      </c>
      <c r="P6" s="89" t="s">
        <v>20</v>
      </c>
      <c r="Q6" s="81" t="s">
        <v>21</v>
      </c>
      <c r="R6" s="89" t="s">
        <v>20</v>
      </c>
      <c r="S6" s="81" t="s">
        <v>21</v>
      </c>
      <c r="T6" s="89" t="s">
        <v>20</v>
      </c>
      <c r="U6" s="81" t="s">
        <v>21</v>
      </c>
      <c r="V6" s="89" t="s">
        <v>20</v>
      </c>
      <c r="W6" s="81" t="s">
        <v>21</v>
      </c>
      <c r="X6" s="89" t="s">
        <v>20</v>
      </c>
      <c r="Y6" s="81" t="s">
        <v>21</v>
      </c>
      <c r="Z6" s="89" t="s">
        <v>20</v>
      </c>
      <c r="AA6" s="81" t="s">
        <v>21</v>
      </c>
      <c r="AB6" s="89" t="s">
        <v>20</v>
      </c>
      <c r="AC6" s="81" t="s">
        <v>21</v>
      </c>
      <c r="AD6" s="89" t="s">
        <v>20</v>
      </c>
      <c r="AE6" s="81" t="s">
        <v>21</v>
      </c>
      <c r="AF6" s="89" t="s">
        <v>20</v>
      </c>
      <c r="AG6" s="81" t="s">
        <v>21</v>
      </c>
      <c r="AH6" s="89" t="s">
        <v>20</v>
      </c>
      <c r="AI6" s="81" t="s">
        <v>21</v>
      </c>
      <c r="AJ6" s="89" t="s">
        <v>20</v>
      </c>
      <c r="AK6" s="81" t="s">
        <v>21</v>
      </c>
      <c r="AL6" s="89" t="s">
        <v>20</v>
      </c>
      <c r="AM6" s="81" t="s">
        <v>21</v>
      </c>
      <c r="AN6" s="89" t="s">
        <v>20</v>
      </c>
      <c r="AO6" s="81" t="s">
        <v>21</v>
      </c>
      <c r="AP6" s="89" t="s">
        <v>20</v>
      </c>
      <c r="AQ6" s="81" t="s">
        <v>21</v>
      </c>
      <c r="AR6" s="89" t="s">
        <v>20</v>
      </c>
      <c r="AS6" s="81" t="s">
        <v>21</v>
      </c>
      <c r="AT6" s="89" t="s">
        <v>20</v>
      </c>
      <c r="AU6" s="81" t="s">
        <v>21</v>
      </c>
      <c r="AV6" s="4"/>
      <c r="AW6" s="20"/>
      <c r="AX6" s="4"/>
      <c r="AY6" s="20"/>
      <c r="AZ6" s="4"/>
      <c r="BA6" s="20"/>
      <c r="BB6" s="4"/>
      <c r="BC6" s="20"/>
      <c r="BD6" s="4"/>
      <c r="BE6" s="20"/>
      <c r="BF6" s="4"/>
      <c r="BG6" s="20"/>
      <c r="BH6" s="4"/>
      <c r="BI6" s="20"/>
      <c r="BJ6" s="4"/>
      <c r="BK6" s="20"/>
      <c r="BL6" s="4"/>
      <c r="BM6" s="20"/>
      <c r="BN6" s="4"/>
      <c r="BO6" s="20"/>
      <c r="BP6" s="4"/>
      <c r="BQ6" s="20"/>
      <c r="BR6" s="4"/>
      <c r="BS6" s="20"/>
    </row>
    <row r="7" spans="1:71" ht="21">
      <c r="A7" s="6" t="s">
        <v>17</v>
      </c>
      <c r="B7" s="90">
        <f>AT7+AR7+AP7+AN7+AL7+AJ7+AH7+AF7+AD7+AB7+Z7+X7+V7+T7+R7+P7+N7+L7+J7+H7+F7+D7</f>
        <v>3</v>
      </c>
      <c r="C7" s="82">
        <f>AU7+AS7+AQ7+AO7+AM7+AK7+AI7+AG7+AE7+AC7+AA7+Y7+W7+U7+S7+Q7+O7+M7+K7+I7+G7+E7</f>
        <v>1888888257</v>
      </c>
      <c r="D7" s="17">
        <v>0</v>
      </c>
      <c r="E7" s="82">
        <v>0</v>
      </c>
      <c r="F7" s="17">
        <v>0</v>
      </c>
      <c r="G7" s="82">
        <v>0</v>
      </c>
      <c r="H7" s="17">
        <v>0</v>
      </c>
      <c r="I7" s="82">
        <v>0</v>
      </c>
      <c r="J7" s="17">
        <v>1</v>
      </c>
      <c r="K7" s="82">
        <v>573732257</v>
      </c>
      <c r="L7" s="17">
        <v>0</v>
      </c>
      <c r="M7" s="82">
        <v>0</v>
      </c>
      <c r="N7" s="17">
        <v>0</v>
      </c>
      <c r="O7" s="82">
        <v>0</v>
      </c>
      <c r="P7" s="17">
        <v>0</v>
      </c>
      <c r="Q7" s="82">
        <v>0</v>
      </c>
      <c r="R7" s="17">
        <v>0</v>
      </c>
      <c r="S7" s="82">
        <v>0</v>
      </c>
      <c r="T7" s="17">
        <v>1</v>
      </c>
      <c r="U7" s="82">
        <v>115156000</v>
      </c>
      <c r="V7" s="17">
        <v>0</v>
      </c>
      <c r="W7" s="82">
        <v>0</v>
      </c>
      <c r="X7" s="17">
        <v>0</v>
      </c>
      <c r="Y7" s="82">
        <v>0</v>
      </c>
      <c r="Z7" s="17">
        <v>0</v>
      </c>
      <c r="AA7" s="82">
        <v>0</v>
      </c>
      <c r="AB7" s="17">
        <v>0</v>
      </c>
      <c r="AC7" s="82">
        <v>0</v>
      </c>
      <c r="AD7" s="17">
        <v>0</v>
      </c>
      <c r="AE7" s="82">
        <v>0</v>
      </c>
      <c r="AF7" s="17">
        <v>0</v>
      </c>
      <c r="AG7" s="82">
        <v>0</v>
      </c>
      <c r="AH7" s="17">
        <v>0</v>
      </c>
      <c r="AI7" s="82">
        <v>0</v>
      </c>
      <c r="AJ7" s="17">
        <v>0</v>
      </c>
      <c r="AK7" s="82">
        <v>0</v>
      </c>
      <c r="AL7" s="17">
        <v>1</v>
      </c>
      <c r="AM7" s="82">
        <v>1200000000</v>
      </c>
      <c r="AN7" s="17">
        <v>0</v>
      </c>
      <c r="AO7" s="82">
        <v>0</v>
      </c>
      <c r="AP7" s="17">
        <v>0</v>
      </c>
      <c r="AQ7" s="82">
        <v>0</v>
      </c>
      <c r="AR7" s="17">
        <v>0</v>
      </c>
      <c r="AS7" s="82">
        <v>0</v>
      </c>
      <c r="AT7" s="17">
        <v>0</v>
      </c>
      <c r="AU7" s="82">
        <v>0</v>
      </c>
      <c r="AV7" s="21"/>
      <c r="AW7" s="22"/>
      <c r="AX7" s="21"/>
      <c r="AY7" s="22"/>
      <c r="AZ7" s="21"/>
      <c r="BA7" s="22"/>
      <c r="BB7" s="21"/>
      <c r="BC7" s="22"/>
      <c r="BD7" s="23"/>
      <c r="BE7" s="22"/>
      <c r="BF7" s="21"/>
      <c r="BG7" s="24"/>
      <c r="BH7" s="25"/>
      <c r="BI7" s="22"/>
      <c r="BJ7" s="25"/>
      <c r="BK7" s="24"/>
      <c r="BL7" s="26"/>
      <c r="BM7" s="22"/>
      <c r="BN7" s="27"/>
      <c r="BO7" s="28"/>
      <c r="BP7" s="27"/>
      <c r="BQ7" s="28"/>
      <c r="BR7" s="27"/>
      <c r="BS7" s="28"/>
    </row>
    <row r="8" spans="1:71" ht="21">
      <c r="A8" s="6" t="s">
        <v>23</v>
      </c>
      <c r="B8" s="90">
        <f aca="true" t="shared" si="0" ref="B8:B11">AT8+AR8+AP8+AN8+AL8+AJ8+AH8+AF8+AD8+AB8+Z8+X8+V8+T8+R8+P8+N8+L8+J8+H8+F8+D8</f>
        <v>11</v>
      </c>
      <c r="C8" s="82">
        <f aca="true" t="shared" si="1" ref="C8:C11">AU8+AS8+AQ8+AO8+AM8+AK8+AI8+AG8+AE8+AC8+AA8+Y8+W8+U8+S8+Q8+O8+M8+K8+I8+G8+E8</f>
        <v>3588361924</v>
      </c>
      <c r="D8" s="17">
        <v>1</v>
      </c>
      <c r="E8" s="82">
        <v>457794994</v>
      </c>
      <c r="F8" s="17">
        <v>0</v>
      </c>
      <c r="G8" s="82">
        <v>0</v>
      </c>
      <c r="H8" s="17">
        <v>0</v>
      </c>
      <c r="I8" s="82">
        <v>0</v>
      </c>
      <c r="J8" s="17">
        <v>0</v>
      </c>
      <c r="K8" s="82">
        <v>0</v>
      </c>
      <c r="L8" s="17">
        <v>0</v>
      </c>
      <c r="M8" s="82">
        <v>0</v>
      </c>
      <c r="N8" s="17">
        <v>1</v>
      </c>
      <c r="O8" s="82">
        <v>132736500</v>
      </c>
      <c r="P8" s="17">
        <v>0</v>
      </c>
      <c r="Q8" s="82">
        <v>0</v>
      </c>
      <c r="R8" s="17">
        <v>1</v>
      </c>
      <c r="S8" s="82">
        <v>135894485</v>
      </c>
      <c r="T8" s="17">
        <v>0</v>
      </c>
      <c r="U8" s="82">
        <v>0</v>
      </c>
      <c r="V8" s="17">
        <v>1</v>
      </c>
      <c r="W8" s="82">
        <v>213710000</v>
      </c>
      <c r="X8" s="17">
        <v>3</v>
      </c>
      <c r="Y8" s="82">
        <v>781814638</v>
      </c>
      <c r="Z8" s="17">
        <v>0</v>
      </c>
      <c r="AA8" s="82">
        <v>0</v>
      </c>
      <c r="AB8" s="17">
        <v>0</v>
      </c>
      <c r="AC8" s="82">
        <v>0</v>
      </c>
      <c r="AD8" s="17">
        <v>1</v>
      </c>
      <c r="AE8" s="82">
        <v>200000000</v>
      </c>
      <c r="AF8" s="17">
        <v>2</v>
      </c>
      <c r="AG8" s="82">
        <v>1394643018</v>
      </c>
      <c r="AH8" s="17">
        <v>0</v>
      </c>
      <c r="AI8" s="82">
        <v>0</v>
      </c>
      <c r="AJ8" s="17">
        <v>0</v>
      </c>
      <c r="AK8" s="82">
        <v>0</v>
      </c>
      <c r="AL8" s="17">
        <v>1</v>
      </c>
      <c r="AM8" s="82">
        <v>271768289</v>
      </c>
      <c r="AN8" s="17">
        <v>0</v>
      </c>
      <c r="AO8" s="82">
        <v>0</v>
      </c>
      <c r="AP8" s="17">
        <v>0</v>
      </c>
      <c r="AQ8" s="82">
        <v>0</v>
      </c>
      <c r="AR8" s="17">
        <v>0</v>
      </c>
      <c r="AS8" s="82">
        <v>0</v>
      </c>
      <c r="AT8" s="17">
        <v>0</v>
      </c>
      <c r="AU8" s="82">
        <v>0</v>
      </c>
      <c r="AV8" s="21"/>
      <c r="AW8" s="22"/>
      <c r="AX8" s="21"/>
      <c r="AY8" s="22"/>
      <c r="AZ8" s="21"/>
      <c r="BA8" s="22"/>
      <c r="BB8" s="21"/>
      <c r="BC8" s="22"/>
      <c r="BD8" s="23"/>
      <c r="BE8" s="22"/>
      <c r="BF8" s="21"/>
      <c r="BG8" s="24"/>
      <c r="BH8" s="25"/>
      <c r="BI8" s="22"/>
      <c r="BJ8" s="25"/>
      <c r="BK8" s="24"/>
      <c r="BL8" s="26"/>
      <c r="BM8" s="22"/>
      <c r="BN8" s="27"/>
      <c r="BO8" s="28"/>
      <c r="BP8" s="27"/>
      <c r="BQ8" s="28"/>
      <c r="BR8" s="27"/>
      <c r="BS8" s="28"/>
    </row>
    <row r="9" spans="1:71" ht="21">
      <c r="A9" s="6" t="s">
        <v>22</v>
      </c>
      <c r="B9" s="90">
        <f t="shared" si="0"/>
        <v>7</v>
      </c>
      <c r="C9" s="82">
        <f t="shared" si="1"/>
        <v>3973546686</v>
      </c>
      <c r="D9" s="17">
        <v>1</v>
      </c>
      <c r="E9" s="82">
        <v>352048493</v>
      </c>
      <c r="F9" s="17">
        <v>0</v>
      </c>
      <c r="G9" s="82">
        <v>0</v>
      </c>
      <c r="H9" s="17">
        <v>0</v>
      </c>
      <c r="I9" s="82">
        <v>0</v>
      </c>
      <c r="J9" s="17">
        <v>0</v>
      </c>
      <c r="K9" s="82">
        <v>0</v>
      </c>
      <c r="L9" s="17">
        <v>0</v>
      </c>
      <c r="M9" s="82">
        <v>0</v>
      </c>
      <c r="N9" s="17">
        <v>0</v>
      </c>
      <c r="O9" s="82">
        <v>0</v>
      </c>
      <c r="P9" s="17">
        <v>1</v>
      </c>
      <c r="Q9" s="82">
        <v>1052413411</v>
      </c>
      <c r="R9" s="17">
        <v>1</v>
      </c>
      <c r="S9" s="82">
        <v>109997868</v>
      </c>
      <c r="T9" s="17">
        <v>0</v>
      </c>
      <c r="U9" s="82">
        <v>0</v>
      </c>
      <c r="V9" s="17">
        <v>0</v>
      </c>
      <c r="W9" s="82">
        <v>0</v>
      </c>
      <c r="X9" s="17">
        <v>1</v>
      </c>
      <c r="Y9" s="82">
        <v>332819264</v>
      </c>
      <c r="Z9" s="17">
        <v>0</v>
      </c>
      <c r="AA9" s="82">
        <v>0</v>
      </c>
      <c r="AB9" s="17">
        <v>1</v>
      </c>
      <c r="AC9" s="82">
        <v>179961554</v>
      </c>
      <c r="AD9" s="17">
        <v>1</v>
      </c>
      <c r="AE9" s="82">
        <v>600000000</v>
      </c>
      <c r="AF9" s="17">
        <v>0</v>
      </c>
      <c r="AG9" s="82">
        <v>0</v>
      </c>
      <c r="AH9" s="17">
        <v>0</v>
      </c>
      <c r="AI9" s="82">
        <v>0</v>
      </c>
      <c r="AJ9" s="17">
        <v>1</v>
      </c>
      <c r="AK9" s="82">
        <v>1346306096</v>
      </c>
      <c r="AL9" s="17">
        <v>0</v>
      </c>
      <c r="AM9" s="82">
        <v>0</v>
      </c>
      <c r="AN9" s="17">
        <v>0</v>
      </c>
      <c r="AO9" s="82">
        <v>0</v>
      </c>
      <c r="AP9" s="17">
        <v>0</v>
      </c>
      <c r="AQ9" s="82">
        <v>0</v>
      </c>
      <c r="AR9" s="17">
        <v>0</v>
      </c>
      <c r="AS9" s="82">
        <v>0</v>
      </c>
      <c r="AT9" s="17">
        <v>0</v>
      </c>
      <c r="AU9" s="82">
        <v>0</v>
      </c>
      <c r="AV9" s="21"/>
      <c r="AW9" s="22"/>
      <c r="AX9" s="21"/>
      <c r="AY9" s="22"/>
      <c r="AZ9" s="21"/>
      <c r="BA9" s="22"/>
      <c r="BB9" s="21"/>
      <c r="BC9" s="22"/>
      <c r="BD9" s="23"/>
      <c r="BE9" s="22"/>
      <c r="BF9" s="21"/>
      <c r="BG9" s="24"/>
      <c r="BH9" s="25"/>
      <c r="BI9" s="22"/>
      <c r="BJ9" s="25"/>
      <c r="BK9" s="24"/>
      <c r="BL9" s="26"/>
      <c r="BM9" s="22"/>
      <c r="BN9" s="27"/>
      <c r="BO9" s="28"/>
      <c r="BP9" s="27"/>
      <c r="BQ9" s="28"/>
      <c r="BR9" s="27"/>
      <c r="BS9" s="28"/>
    </row>
    <row r="10" spans="1:71" ht="21">
      <c r="A10" s="6" t="s">
        <v>18</v>
      </c>
      <c r="B10" s="90">
        <f t="shared" si="0"/>
        <v>95</v>
      </c>
      <c r="C10" s="82">
        <f t="shared" si="1"/>
        <v>71385520164.64001</v>
      </c>
      <c r="D10" s="17">
        <v>4</v>
      </c>
      <c r="E10" s="82">
        <v>2369933687</v>
      </c>
      <c r="F10" s="17">
        <v>1</v>
      </c>
      <c r="G10" s="82">
        <v>4816611241</v>
      </c>
      <c r="H10" s="17">
        <v>3</v>
      </c>
      <c r="I10" s="82">
        <v>574361127</v>
      </c>
      <c r="J10" s="17">
        <v>3</v>
      </c>
      <c r="K10" s="82">
        <v>640675121</v>
      </c>
      <c r="L10" s="17">
        <v>5</v>
      </c>
      <c r="M10" s="82">
        <v>2387008077</v>
      </c>
      <c r="N10" s="17">
        <v>5</v>
      </c>
      <c r="O10" s="82">
        <v>3883306113.23</v>
      </c>
      <c r="P10" s="17">
        <v>3</v>
      </c>
      <c r="Q10" s="82">
        <v>2039694818</v>
      </c>
      <c r="R10" s="17">
        <v>1</v>
      </c>
      <c r="S10" s="82">
        <v>337385661.61</v>
      </c>
      <c r="T10" s="17">
        <v>3</v>
      </c>
      <c r="U10" s="82">
        <v>1003166090</v>
      </c>
      <c r="V10" s="17">
        <v>1</v>
      </c>
      <c r="W10" s="82">
        <v>127196620</v>
      </c>
      <c r="X10" s="17">
        <v>39</v>
      </c>
      <c r="Y10" s="82">
        <v>37663278356.8</v>
      </c>
      <c r="Z10" s="17">
        <v>5</v>
      </c>
      <c r="AA10" s="82">
        <v>4142221699</v>
      </c>
      <c r="AB10" s="17">
        <v>2</v>
      </c>
      <c r="AC10" s="82">
        <v>889122424</v>
      </c>
      <c r="AD10" s="17">
        <v>0</v>
      </c>
      <c r="AE10" s="82">
        <v>0</v>
      </c>
      <c r="AF10" s="17">
        <v>6</v>
      </c>
      <c r="AG10" s="82">
        <v>2821058953</v>
      </c>
      <c r="AH10" s="17">
        <v>4</v>
      </c>
      <c r="AI10" s="82">
        <v>1430163481</v>
      </c>
      <c r="AJ10" s="17">
        <v>2</v>
      </c>
      <c r="AK10" s="82">
        <v>612928156</v>
      </c>
      <c r="AL10" s="17">
        <v>2</v>
      </c>
      <c r="AM10" s="82">
        <v>2051783558</v>
      </c>
      <c r="AN10" s="17">
        <v>3</v>
      </c>
      <c r="AO10" s="82">
        <v>641656421</v>
      </c>
      <c r="AP10" s="17">
        <v>1</v>
      </c>
      <c r="AQ10" s="82">
        <v>2289501000</v>
      </c>
      <c r="AR10" s="17">
        <v>2</v>
      </c>
      <c r="AS10" s="82">
        <v>664467560</v>
      </c>
      <c r="AT10" s="17">
        <v>0</v>
      </c>
      <c r="AU10" s="82">
        <v>0</v>
      </c>
      <c r="AV10" s="21"/>
      <c r="AW10" s="22"/>
      <c r="AX10" s="21"/>
      <c r="AY10" s="22"/>
      <c r="AZ10" s="21"/>
      <c r="BA10" s="22"/>
      <c r="BB10" s="21"/>
      <c r="BC10" s="22"/>
      <c r="BD10" s="23"/>
      <c r="BE10" s="22"/>
      <c r="BF10" s="21"/>
      <c r="BG10" s="24"/>
      <c r="BH10" s="25"/>
      <c r="BI10" s="22"/>
      <c r="BJ10" s="25"/>
      <c r="BK10" s="24"/>
      <c r="BL10" s="26"/>
      <c r="BM10" s="22"/>
      <c r="BN10" s="27"/>
      <c r="BO10" s="28"/>
      <c r="BP10" s="27"/>
      <c r="BQ10" s="28"/>
      <c r="BR10" s="27"/>
      <c r="BS10" s="28"/>
    </row>
    <row r="11" spans="1:71" ht="21">
      <c r="A11" s="6" t="s">
        <v>19</v>
      </c>
      <c r="B11" s="90">
        <f t="shared" si="0"/>
        <v>56</v>
      </c>
      <c r="C11" s="82">
        <f t="shared" si="1"/>
        <v>42464510549.07</v>
      </c>
      <c r="D11" s="17">
        <v>0</v>
      </c>
      <c r="E11" s="82">
        <v>0</v>
      </c>
      <c r="F11" s="17">
        <v>0</v>
      </c>
      <c r="G11" s="82">
        <v>0</v>
      </c>
      <c r="H11" s="17">
        <v>0</v>
      </c>
      <c r="I11" s="82">
        <v>0</v>
      </c>
      <c r="J11" s="17">
        <v>0</v>
      </c>
      <c r="K11" s="82">
        <v>0</v>
      </c>
      <c r="L11" s="17">
        <v>1</v>
      </c>
      <c r="M11" s="82">
        <v>152497641</v>
      </c>
      <c r="N11" s="17">
        <v>0</v>
      </c>
      <c r="O11" s="82">
        <v>0</v>
      </c>
      <c r="P11" s="17">
        <v>3</v>
      </c>
      <c r="Q11" s="82">
        <v>1809199647</v>
      </c>
      <c r="R11" s="17">
        <v>1</v>
      </c>
      <c r="S11" s="82">
        <v>141153381</v>
      </c>
      <c r="T11" s="17">
        <v>0</v>
      </c>
      <c r="U11" s="82">
        <v>0</v>
      </c>
      <c r="V11" s="17">
        <v>0</v>
      </c>
      <c r="W11" s="82">
        <v>0</v>
      </c>
      <c r="X11" s="17">
        <v>23</v>
      </c>
      <c r="Y11" s="82">
        <v>19081218884.21</v>
      </c>
      <c r="Z11" s="17">
        <v>1</v>
      </c>
      <c r="AA11" s="82">
        <v>322949500</v>
      </c>
      <c r="AB11" s="17">
        <v>3</v>
      </c>
      <c r="AC11" s="82">
        <v>2232366770</v>
      </c>
      <c r="AD11" s="17">
        <v>3</v>
      </c>
      <c r="AE11" s="82">
        <v>2189586780</v>
      </c>
      <c r="AF11" s="17">
        <v>4</v>
      </c>
      <c r="AG11" s="82">
        <v>6224178126</v>
      </c>
      <c r="AH11" s="17">
        <v>1</v>
      </c>
      <c r="AI11" s="82">
        <v>280480000</v>
      </c>
      <c r="AJ11" s="17">
        <v>8</v>
      </c>
      <c r="AK11" s="82">
        <v>5499532030.860001</v>
      </c>
      <c r="AL11" s="17">
        <v>3</v>
      </c>
      <c r="AM11" s="82">
        <v>534658306</v>
      </c>
      <c r="AN11" s="17">
        <v>0</v>
      </c>
      <c r="AO11" s="82">
        <v>0</v>
      </c>
      <c r="AP11" s="17">
        <v>2</v>
      </c>
      <c r="AQ11" s="82">
        <v>1031064196</v>
      </c>
      <c r="AR11" s="17">
        <v>0</v>
      </c>
      <c r="AS11" s="82">
        <v>0</v>
      </c>
      <c r="AT11" s="17">
        <v>3</v>
      </c>
      <c r="AU11" s="82">
        <v>2965625287</v>
      </c>
      <c r="AV11" s="21"/>
      <c r="AW11" s="22"/>
      <c r="AX11" s="21"/>
      <c r="AY11" s="22"/>
      <c r="AZ11" s="21"/>
      <c r="BA11" s="22"/>
      <c r="BB11" s="21"/>
      <c r="BC11" s="22"/>
      <c r="BD11" s="23"/>
      <c r="BE11" s="22"/>
      <c r="BF11" s="21"/>
      <c r="BG11" s="24"/>
      <c r="BH11" s="25"/>
      <c r="BI11" s="22"/>
      <c r="BJ11" s="25"/>
      <c r="BK11" s="24"/>
      <c r="BL11" s="26"/>
      <c r="BM11" s="22"/>
      <c r="BN11" s="27"/>
      <c r="BO11" s="28"/>
      <c r="BP11" s="27"/>
      <c r="BQ11" s="28"/>
      <c r="BR11" s="27"/>
      <c r="BS11" s="28"/>
    </row>
    <row r="12" spans="1:71" ht="21">
      <c r="A12" s="9" t="s">
        <v>31</v>
      </c>
      <c r="B12" s="91">
        <f aca="true" t="shared" si="2" ref="B12:AT12">SUM(B7:B11)</f>
        <v>172</v>
      </c>
      <c r="C12" s="83">
        <f>SUM(C7:C11)</f>
        <v>123300827580.71002</v>
      </c>
      <c r="D12" s="18">
        <f>SUM(D7:D11)</f>
        <v>6</v>
      </c>
      <c r="E12" s="83">
        <f>SUM(E7:E11)</f>
        <v>3179777174</v>
      </c>
      <c r="F12" s="18">
        <f>SUM(F7:F11)</f>
        <v>1</v>
      </c>
      <c r="G12" s="83">
        <f>SUM(G7:G11)</f>
        <v>4816611241</v>
      </c>
      <c r="H12" s="18">
        <f>SUM(H7:H11)</f>
        <v>3</v>
      </c>
      <c r="I12" s="83">
        <f>SUM(I7:I11)</f>
        <v>574361127</v>
      </c>
      <c r="J12" s="18">
        <f aca="true" t="shared" si="3" ref="C12:O12">SUM(J7:J11)</f>
        <v>4</v>
      </c>
      <c r="K12" s="83">
        <f t="shared" si="3"/>
        <v>1214407378</v>
      </c>
      <c r="L12" s="18">
        <f t="shared" si="3"/>
        <v>6</v>
      </c>
      <c r="M12" s="83">
        <f t="shared" si="3"/>
        <v>2539505718</v>
      </c>
      <c r="N12" s="18">
        <f t="shared" si="3"/>
        <v>6</v>
      </c>
      <c r="O12" s="83">
        <f t="shared" si="3"/>
        <v>4016042613.23</v>
      </c>
      <c r="P12" s="18">
        <f aca="true" t="shared" si="4" ref="P12:U12">SUM(P7:P11)</f>
        <v>7</v>
      </c>
      <c r="Q12" s="83">
        <f t="shared" si="4"/>
        <v>4901307876</v>
      </c>
      <c r="R12" s="18">
        <f t="shared" si="4"/>
        <v>4</v>
      </c>
      <c r="S12" s="83">
        <f t="shared" si="4"/>
        <v>724431395.61</v>
      </c>
      <c r="T12" s="18">
        <f t="shared" si="4"/>
        <v>4</v>
      </c>
      <c r="U12" s="83">
        <f t="shared" si="4"/>
        <v>1118322090</v>
      </c>
      <c r="V12" s="18">
        <f aca="true" t="shared" si="5" ref="V12:AA12">SUM(V7:V11)</f>
        <v>2</v>
      </c>
      <c r="W12" s="83">
        <f t="shared" si="5"/>
        <v>340906620</v>
      </c>
      <c r="X12" s="18">
        <f t="shared" si="5"/>
        <v>66</v>
      </c>
      <c r="Y12" s="83">
        <f t="shared" si="5"/>
        <v>57859131143.01</v>
      </c>
      <c r="Z12" s="18">
        <f t="shared" si="5"/>
        <v>6</v>
      </c>
      <c r="AA12" s="83">
        <f t="shared" si="5"/>
        <v>4465171199</v>
      </c>
      <c r="AB12" s="18">
        <f aca="true" t="shared" si="6" ref="AB12:AG12">SUM(AB7:AB11)</f>
        <v>6</v>
      </c>
      <c r="AC12" s="83">
        <f t="shared" si="6"/>
        <v>3301450748</v>
      </c>
      <c r="AD12" s="18">
        <f t="shared" si="6"/>
        <v>5</v>
      </c>
      <c r="AE12" s="83">
        <f t="shared" si="6"/>
        <v>2989586780</v>
      </c>
      <c r="AF12" s="18">
        <f t="shared" si="6"/>
        <v>12</v>
      </c>
      <c r="AG12" s="83">
        <f t="shared" si="6"/>
        <v>10439880097</v>
      </c>
      <c r="AH12" s="18">
        <f aca="true" t="shared" si="7" ref="AH12:AM12">SUM(AH7:AH11)</f>
        <v>5</v>
      </c>
      <c r="AI12" s="83">
        <f t="shared" si="7"/>
        <v>1710643481</v>
      </c>
      <c r="AJ12" s="18">
        <f t="shared" si="7"/>
        <v>11</v>
      </c>
      <c r="AK12" s="83">
        <f t="shared" si="7"/>
        <v>7458766282.860001</v>
      </c>
      <c r="AL12" s="18">
        <f t="shared" si="7"/>
        <v>7</v>
      </c>
      <c r="AM12" s="83">
        <f t="shared" si="7"/>
        <v>4058210153</v>
      </c>
      <c r="AN12" s="18">
        <f aca="true" t="shared" si="8" ref="AN12:AS12">SUM(AN7:AN11)</f>
        <v>3</v>
      </c>
      <c r="AO12" s="83">
        <f t="shared" si="8"/>
        <v>641656421</v>
      </c>
      <c r="AP12" s="18">
        <f t="shared" si="8"/>
        <v>3</v>
      </c>
      <c r="AQ12" s="83">
        <f t="shared" si="8"/>
        <v>3320565196</v>
      </c>
      <c r="AR12" s="18">
        <f t="shared" si="8"/>
        <v>2</v>
      </c>
      <c r="AS12" s="83">
        <f t="shared" si="8"/>
        <v>664467560</v>
      </c>
      <c r="AT12" s="18">
        <f t="shared" si="2"/>
        <v>3</v>
      </c>
      <c r="AU12" s="83">
        <f>SUM(AU7:AU11)</f>
        <v>2965625287</v>
      </c>
      <c r="AV12" s="29"/>
      <c r="AW12" s="30"/>
      <c r="AX12" s="29"/>
      <c r="AY12" s="30"/>
      <c r="AZ12" s="29"/>
      <c r="BA12" s="30"/>
      <c r="BB12" s="29"/>
      <c r="BC12" s="30"/>
      <c r="BD12" s="31"/>
      <c r="BE12" s="30"/>
      <c r="BF12" s="29"/>
      <c r="BG12" s="32"/>
      <c r="BH12" s="33"/>
      <c r="BI12" s="30"/>
      <c r="BJ12" s="33"/>
      <c r="BK12" s="32"/>
      <c r="BL12" s="34"/>
      <c r="BM12" s="30"/>
      <c r="BN12" s="35"/>
      <c r="BO12" s="36"/>
      <c r="BP12" s="35"/>
      <c r="BQ12" s="36"/>
      <c r="BR12" s="35"/>
      <c r="BS12" s="36"/>
    </row>
    <row r="13" spans="4:37" ht="15">
      <c r="D13"/>
      <c r="E13"/>
      <c r="F13"/>
      <c r="G13"/>
      <c r="H13"/>
      <c r="I13"/>
      <c r="J13"/>
      <c r="K13"/>
      <c r="L13"/>
      <c r="M13"/>
      <c r="N13"/>
      <c r="O13"/>
      <c r="P13"/>
      <c r="Q13"/>
      <c r="R13"/>
      <c r="S13"/>
      <c r="T13"/>
      <c r="U13"/>
      <c r="V13"/>
      <c r="W13"/>
      <c r="X13"/>
      <c r="Y13"/>
      <c r="Z13"/>
      <c r="AA13"/>
      <c r="AB13"/>
      <c r="AC13"/>
      <c r="AD13"/>
      <c r="AE13"/>
      <c r="AF13"/>
      <c r="AG13"/>
      <c r="AH13"/>
      <c r="AI13"/>
      <c r="AJ13"/>
      <c r="AK13"/>
    </row>
    <row r="14" spans="4:37" ht="15">
      <c r="D14"/>
      <c r="E14"/>
      <c r="F14"/>
      <c r="G14"/>
      <c r="H14"/>
      <c r="I14"/>
      <c r="J14"/>
      <c r="K14"/>
      <c r="L14"/>
      <c r="M14"/>
      <c r="N14"/>
      <c r="O14"/>
      <c r="P14"/>
      <c r="Q14"/>
      <c r="R14"/>
      <c r="S14"/>
      <c r="T14"/>
      <c r="U14"/>
      <c r="V14"/>
      <c r="W14"/>
      <c r="X14"/>
      <c r="Y14"/>
      <c r="Z14"/>
      <c r="AA14"/>
      <c r="AB14"/>
      <c r="AC14"/>
      <c r="AD14"/>
      <c r="AE14"/>
      <c r="AF14"/>
      <c r="AG14"/>
      <c r="AH14"/>
      <c r="AI14"/>
      <c r="AJ14"/>
      <c r="AK14"/>
    </row>
    <row r="15" spans="1:37" ht="25.8" customHeight="1">
      <c r="A15" s="7" t="s">
        <v>28</v>
      </c>
      <c r="D15"/>
      <c r="E15"/>
      <c r="F15"/>
      <c r="G15"/>
      <c r="H15"/>
      <c r="I15"/>
      <c r="J15"/>
      <c r="K15"/>
      <c r="L15"/>
      <c r="M15"/>
      <c r="N15"/>
      <c r="O15"/>
      <c r="P15"/>
      <c r="Q15"/>
      <c r="R15"/>
      <c r="S15"/>
      <c r="T15"/>
      <c r="U15"/>
      <c r="V15"/>
      <c r="W15"/>
      <c r="X15"/>
      <c r="Y15"/>
      <c r="Z15"/>
      <c r="AA15"/>
      <c r="AB15"/>
      <c r="AC15"/>
      <c r="AD15"/>
      <c r="AE15"/>
      <c r="AF15"/>
      <c r="AG15"/>
      <c r="AH15"/>
      <c r="AI15"/>
      <c r="AJ15"/>
      <c r="AK15"/>
    </row>
    <row r="16" spans="1:72" s="5" customFormat="1" ht="31.5" customHeight="1">
      <c r="A16" s="8" t="s">
        <v>29</v>
      </c>
      <c r="B16" s="117" t="s">
        <v>46</v>
      </c>
      <c r="C16" s="117"/>
      <c r="D16" s="116" t="s">
        <v>115</v>
      </c>
      <c r="E16" s="117"/>
      <c r="F16" s="116" t="s">
        <v>102</v>
      </c>
      <c r="G16" s="117"/>
      <c r="H16" s="116" t="s">
        <v>77</v>
      </c>
      <c r="I16" s="117"/>
      <c r="J16" s="116" t="s">
        <v>75</v>
      </c>
      <c r="K16" s="117"/>
      <c r="L16" s="116" t="s">
        <v>74</v>
      </c>
      <c r="M16" s="117"/>
      <c r="N16" s="116" t="s">
        <v>72</v>
      </c>
      <c r="O16" s="117"/>
      <c r="P16" s="116" t="s">
        <v>70</v>
      </c>
      <c r="Q16" s="117"/>
      <c r="R16" s="116" t="s">
        <v>69</v>
      </c>
      <c r="S16" s="117"/>
      <c r="T16" s="116" t="s">
        <v>67</v>
      </c>
      <c r="U16" s="117"/>
      <c r="V16" s="116" t="s">
        <v>66</v>
      </c>
      <c r="W16" s="117"/>
      <c r="X16" s="116" t="s">
        <v>64</v>
      </c>
      <c r="Y16" s="117"/>
      <c r="Z16" s="116" t="s">
        <v>63</v>
      </c>
      <c r="AA16" s="117"/>
      <c r="AB16" s="116" t="s">
        <v>61</v>
      </c>
      <c r="AC16" s="117"/>
      <c r="AD16" s="116" t="s">
        <v>60</v>
      </c>
      <c r="AE16" s="117"/>
      <c r="AF16" s="116" t="s">
        <v>58</v>
      </c>
      <c r="AG16" s="117"/>
      <c r="AH16" s="116" t="s">
        <v>57</v>
      </c>
      <c r="AI16" s="117"/>
      <c r="AJ16" s="116" t="s">
        <v>55</v>
      </c>
      <c r="AK16" s="117"/>
      <c r="AL16" s="116" t="s">
        <v>54</v>
      </c>
      <c r="AM16" s="117"/>
      <c r="AN16" s="116" t="s">
        <v>52</v>
      </c>
      <c r="AO16" s="117"/>
      <c r="AP16" s="116" t="s">
        <v>51</v>
      </c>
      <c r="AQ16" s="117"/>
      <c r="AR16" s="116" t="s">
        <v>50</v>
      </c>
      <c r="AS16" s="117"/>
      <c r="AT16" s="116" t="s">
        <v>49</v>
      </c>
      <c r="AU16" s="117"/>
      <c r="AV16" s="120"/>
      <c r="AW16" s="121"/>
      <c r="AX16" s="120"/>
      <c r="AY16" s="121"/>
      <c r="AZ16" s="120"/>
      <c r="BA16" s="121"/>
      <c r="BB16" s="120"/>
      <c r="BC16" s="121"/>
      <c r="BD16" s="120"/>
      <c r="BE16" s="121"/>
      <c r="BF16" s="120"/>
      <c r="BG16" s="121"/>
      <c r="BH16" s="120"/>
      <c r="BI16" s="121"/>
      <c r="BJ16" s="120"/>
      <c r="BK16" s="121"/>
      <c r="BL16" s="120"/>
      <c r="BM16" s="121"/>
      <c r="BN16" s="120"/>
      <c r="BO16" s="121"/>
      <c r="BP16" s="120"/>
      <c r="BQ16" s="121"/>
      <c r="BR16" s="120"/>
      <c r="BS16" s="120"/>
      <c r="BT16"/>
    </row>
    <row r="17" spans="2:72" s="5" customFormat="1" ht="32.25" customHeight="1">
      <c r="B17" s="89" t="s">
        <v>20</v>
      </c>
      <c r="C17" s="81" t="s">
        <v>21</v>
      </c>
      <c r="D17" s="89" t="s">
        <v>20</v>
      </c>
      <c r="E17" s="81" t="s">
        <v>21</v>
      </c>
      <c r="F17" s="89" t="s">
        <v>20</v>
      </c>
      <c r="G17" s="81" t="s">
        <v>21</v>
      </c>
      <c r="H17" s="89" t="s">
        <v>20</v>
      </c>
      <c r="I17" s="81" t="s">
        <v>21</v>
      </c>
      <c r="J17" s="89" t="s">
        <v>20</v>
      </c>
      <c r="K17" s="81" t="s">
        <v>21</v>
      </c>
      <c r="L17" s="89" t="s">
        <v>20</v>
      </c>
      <c r="M17" s="81" t="s">
        <v>21</v>
      </c>
      <c r="N17" s="89" t="s">
        <v>20</v>
      </c>
      <c r="O17" s="81" t="s">
        <v>21</v>
      </c>
      <c r="P17" s="89" t="s">
        <v>20</v>
      </c>
      <c r="Q17" s="81" t="s">
        <v>21</v>
      </c>
      <c r="R17" s="89" t="s">
        <v>20</v>
      </c>
      <c r="S17" s="81" t="s">
        <v>21</v>
      </c>
      <c r="T17" s="89" t="s">
        <v>20</v>
      </c>
      <c r="U17" s="81" t="s">
        <v>21</v>
      </c>
      <c r="V17" s="89" t="s">
        <v>20</v>
      </c>
      <c r="W17" s="81" t="s">
        <v>21</v>
      </c>
      <c r="X17" s="89" t="s">
        <v>20</v>
      </c>
      <c r="Y17" s="81" t="s">
        <v>21</v>
      </c>
      <c r="Z17" s="89" t="s">
        <v>20</v>
      </c>
      <c r="AA17" s="81" t="s">
        <v>21</v>
      </c>
      <c r="AB17" s="89" t="s">
        <v>20</v>
      </c>
      <c r="AC17" s="81" t="s">
        <v>21</v>
      </c>
      <c r="AD17" s="89" t="s">
        <v>20</v>
      </c>
      <c r="AE17" s="81" t="s">
        <v>21</v>
      </c>
      <c r="AF17" s="89" t="s">
        <v>20</v>
      </c>
      <c r="AG17" s="81" t="s">
        <v>21</v>
      </c>
      <c r="AH17" s="89" t="s">
        <v>20</v>
      </c>
      <c r="AI17" s="81" t="s">
        <v>21</v>
      </c>
      <c r="AJ17" s="89" t="s">
        <v>20</v>
      </c>
      <c r="AK17" s="81" t="s">
        <v>21</v>
      </c>
      <c r="AL17" s="89" t="s">
        <v>20</v>
      </c>
      <c r="AM17" s="81" t="s">
        <v>21</v>
      </c>
      <c r="AN17" s="89" t="s">
        <v>20</v>
      </c>
      <c r="AO17" s="81" t="s">
        <v>21</v>
      </c>
      <c r="AP17" s="89" t="s">
        <v>20</v>
      </c>
      <c r="AQ17" s="81" t="s">
        <v>21</v>
      </c>
      <c r="AR17" s="89" t="s">
        <v>20</v>
      </c>
      <c r="AS17" s="81" t="s">
        <v>21</v>
      </c>
      <c r="AT17" s="89" t="s">
        <v>20</v>
      </c>
      <c r="AU17" s="81" t="s">
        <v>21</v>
      </c>
      <c r="AV17" s="4"/>
      <c r="AW17" s="20"/>
      <c r="AX17" s="4"/>
      <c r="AY17" s="20"/>
      <c r="AZ17" s="4"/>
      <c r="BA17" s="20"/>
      <c r="BB17" s="4"/>
      <c r="BC17" s="20"/>
      <c r="BD17" s="4"/>
      <c r="BE17" s="20"/>
      <c r="BF17" s="4"/>
      <c r="BG17" s="20"/>
      <c r="BH17" s="4"/>
      <c r="BI17" s="20"/>
      <c r="BJ17" s="4"/>
      <c r="BK17" s="20"/>
      <c r="BL17" s="4"/>
      <c r="BM17" s="20"/>
      <c r="BN17" s="4"/>
      <c r="BO17" s="20"/>
      <c r="BP17" s="4"/>
      <c r="BQ17" s="20"/>
      <c r="BR17" s="4"/>
      <c r="BS17" s="20"/>
      <c r="BT17"/>
    </row>
    <row r="18" spans="1:71" ht="21" customHeight="1">
      <c r="A18" s="6" t="s">
        <v>17</v>
      </c>
      <c r="B18" s="90">
        <f>AT18+AR18+AP18+AN18+AL18+AJ18+AH18+AF18+AD18+AB18+Z18+X18+V18+T18+R18+P18+N18+L18+J18+H18+F18+D18</f>
        <v>0</v>
      </c>
      <c r="C18" s="82">
        <f>AU18+AS18+AQ18+AO18+AM18+AK18+AI18+AG18+AE18+AC18+AA18+Y18+W18+U18+S18+Q18+O18+M18+K18+I18+G18+E18</f>
        <v>0</v>
      </c>
      <c r="D18" s="17">
        <v>0</v>
      </c>
      <c r="E18" s="82">
        <v>0</v>
      </c>
      <c r="F18" s="17">
        <v>0</v>
      </c>
      <c r="G18" s="82">
        <v>0</v>
      </c>
      <c r="H18" s="17">
        <v>0</v>
      </c>
      <c r="I18" s="82">
        <v>0</v>
      </c>
      <c r="J18" s="17">
        <v>0</v>
      </c>
      <c r="K18" s="82">
        <v>0</v>
      </c>
      <c r="L18" s="17">
        <v>0</v>
      </c>
      <c r="M18" s="82">
        <v>0</v>
      </c>
      <c r="N18" s="17">
        <v>0</v>
      </c>
      <c r="O18" s="82">
        <v>0</v>
      </c>
      <c r="P18" s="17">
        <v>0</v>
      </c>
      <c r="Q18" s="82">
        <v>0</v>
      </c>
      <c r="R18" s="17">
        <v>0</v>
      </c>
      <c r="S18" s="82">
        <v>0</v>
      </c>
      <c r="T18" s="17">
        <v>0</v>
      </c>
      <c r="U18" s="82">
        <v>0</v>
      </c>
      <c r="V18" s="17">
        <v>0</v>
      </c>
      <c r="W18" s="82">
        <v>0</v>
      </c>
      <c r="X18" s="17">
        <v>0</v>
      </c>
      <c r="Y18" s="82">
        <v>0</v>
      </c>
      <c r="Z18" s="17">
        <v>0</v>
      </c>
      <c r="AA18" s="82">
        <v>0</v>
      </c>
      <c r="AB18" s="17">
        <v>0</v>
      </c>
      <c r="AC18" s="82">
        <v>0</v>
      </c>
      <c r="AD18" s="17">
        <v>0</v>
      </c>
      <c r="AE18" s="82">
        <v>0</v>
      </c>
      <c r="AF18" s="17">
        <v>0</v>
      </c>
      <c r="AG18" s="82">
        <v>0</v>
      </c>
      <c r="AH18" s="17">
        <v>0</v>
      </c>
      <c r="AI18" s="82">
        <v>0</v>
      </c>
      <c r="AJ18" s="17">
        <v>0</v>
      </c>
      <c r="AK18" s="82">
        <v>0</v>
      </c>
      <c r="AL18" s="17">
        <v>0</v>
      </c>
      <c r="AM18" s="82">
        <v>0</v>
      </c>
      <c r="AN18" s="17">
        <v>0</v>
      </c>
      <c r="AO18" s="82">
        <v>0</v>
      </c>
      <c r="AP18" s="17">
        <v>0</v>
      </c>
      <c r="AQ18" s="82">
        <v>0</v>
      </c>
      <c r="AR18" s="17">
        <v>0</v>
      </c>
      <c r="AS18" s="82">
        <v>0</v>
      </c>
      <c r="AT18" s="17">
        <v>0</v>
      </c>
      <c r="AU18" s="82">
        <v>0</v>
      </c>
      <c r="AV18" s="21"/>
      <c r="AW18" s="22"/>
      <c r="AX18" s="21"/>
      <c r="AY18" s="22"/>
      <c r="AZ18" s="21"/>
      <c r="BA18" s="24"/>
      <c r="BB18" s="21"/>
      <c r="BC18" s="22"/>
      <c r="BD18" s="23"/>
      <c r="BE18" s="22"/>
      <c r="BF18" s="21"/>
      <c r="BG18" s="24"/>
      <c r="BH18" s="21"/>
      <c r="BI18" s="22"/>
      <c r="BJ18" s="25"/>
      <c r="BK18" s="24"/>
      <c r="BL18" s="26"/>
      <c r="BM18" s="24"/>
      <c r="BN18" s="27"/>
      <c r="BO18" s="28"/>
      <c r="BP18" s="27"/>
      <c r="BQ18" s="28"/>
      <c r="BR18" s="27"/>
      <c r="BS18" s="28"/>
    </row>
    <row r="19" spans="1:71" ht="21">
      <c r="A19" s="6" t="s">
        <v>23</v>
      </c>
      <c r="B19" s="90">
        <f aca="true" t="shared" si="9" ref="B19:B22">AT19+AR19+AP19+AN19+AL19+AJ19+AH19+AF19+AD19+AB19+Z19+X19+V19+T19+R19+P19+N19+L19+J19+H19+F19+D19</f>
        <v>5</v>
      </c>
      <c r="C19" s="82">
        <f aca="true" t="shared" si="10" ref="C19:C22">AU19+AS19+AQ19+AO19+AM19+AK19+AI19+AG19+AE19+AC19+AA19+Y19+W19+U19+S19+Q19+O19+M19+K19+I19+G19+E19</f>
        <v>187155417</v>
      </c>
      <c r="D19" s="17">
        <v>0</v>
      </c>
      <c r="E19" s="82">
        <v>0</v>
      </c>
      <c r="F19" s="17">
        <v>0</v>
      </c>
      <c r="G19" s="82">
        <v>0</v>
      </c>
      <c r="H19" s="17">
        <v>0</v>
      </c>
      <c r="I19" s="82">
        <v>0</v>
      </c>
      <c r="J19" s="17">
        <v>0</v>
      </c>
      <c r="K19" s="82">
        <v>0</v>
      </c>
      <c r="L19" s="17">
        <v>0</v>
      </c>
      <c r="M19" s="82">
        <v>0</v>
      </c>
      <c r="N19" s="17">
        <v>0</v>
      </c>
      <c r="O19" s="82">
        <v>0</v>
      </c>
      <c r="P19" s="17">
        <v>3</v>
      </c>
      <c r="Q19" s="82">
        <v>70985335</v>
      </c>
      <c r="R19" s="17">
        <v>0</v>
      </c>
      <c r="S19" s="82">
        <v>0</v>
      </c>
      <c r="T19" s="17">
        <v>1</v>
      </c>
      <c r="U19" s="82">
        <v>83695082</v>
      </c>
      <c r="V19" s="17">
        <v>0</v>
      </c>
      <c r="W19" s="82">
        <v>0</v>
      </c>
      <c r="X19" s="17">
        <v>0</v>
      </c>
      <c r="Y19" s="82">
        <v>0</v>
      </c>
      <c r="Z19" s="17">
        <v>0</v>
      </c>
      <c r="AA19" s="82">
        <v>0</v>
      </c>
      <c r="AB19" s="17">
        <v>0</v>
      </c>
      <c r="AC19" s="82">
        <v>0</v>
      </c>
      <c r="AD19" s="17">
        <v>0</v>
      </c>
      <c r="AE19" s="82">
        <v>0</v>
      </c>
      <c r="AF19" s="17">
        <v>1</v>
      </c>
      <c r="AG19" s="82">
        <v>32475000</v>
      </c>
      <c r="AH19" s="17">
        <v>0</v>
      </c>
      <c r="AI19" s="82">
        <v>0</v>
      </c>
      <c r="AJ19" s="17">
        <v>0</v>
      </c>
      <c r="AK19" s="82">
        <v>0</v>
      </c>
      <c r="AL19" s="17">
        <v>0</v>
      </c>
      <c r="AM19" s="82">
        <v>0</v>
      </c>
      <c r="AN19" s="17">
        <v>0</v>
      </c>
      <c r="AO19" s="82">
        <v>0</v>
      </c>
      <c r="AP19" s="17">
        <v>0</v>
      </c>
      <c r="AQ19" s="82">
        <v>0</v>
      </c>
      <c r="AR19" s="17">
        <v>0</v>
      </c>
      <c r="AS19" s="82">
        <v>0</v>
      </c>
      <c r="AT19" s="17">
        <v>0</v>
      </c>
      <c r="AU19" s="82">
        <v>0</v>
      </c>
      <c r="AV19" s="21"/>
      <c r="AW19" s="22"/>
      <c r="AX19" s="21"/>
      <c r="AY19" s="22"/>
      <c r="AZ19" s="21"/>
      <c r="BA19" s="24"/>
      <c r="BB19" s="21"/>
      <c r="BC19" s="22"/>
      <c r="BD19" s="23"/>
      <c r="BE19" s="22"/>
      <c r="BF19" s="21"/>
      <c r="BG19" s="24"/>
      <c r="BH19" s="21"/>
      <c r="BI19" s="22"/>
      <c r="BJ19" s="25"/>
      <c r="BK19" s="24"/>
      <c r="BL19" s="26"/>
      <c r="BM19" s="24"/>
      <c r="BN19" s="27"/>
      <c r="BO19" s="28"/>
      <c r="BP19" s="27"/>
      <c r="BQ19" s="28"/>
      <c r="BR19" s="27"/>
      <c r="BS19" s="28"/>
    </row>
    <row r="20" spans="1:71" ht="21">
      <c r="A20" s="6" t="s">
        <v>22</v>
      </c>
      <c r="B20" s="90">
        <f t="shared" si="9"/>
        <v>0</v>
      </c>
      <c r="C20" s="82">
        <f t="shared" si="10"/>
        <v>0</v>
      </c>
      <c r="D20" s="17">
        <v>0</v>
      </c>
      <c r="E20" s="82">
        <v>0</v>
      </c>
      <c r="F20" s="17">
        <v>0</v>
      </c>
      <c r="G20" s="82">
        <v>0</v>
      </c>
      <c r="H20" s="17">
        <v>0</v>
      </c>
      <c r="I20" s="82">
        <v>0</v>
      </c>
      <c r="J20" s="17">
        <v>0</v>
      </c>
      <c r="K20" s="82">
        <v>0</v>
      </c>
      <c r="L20" s="17">
        <v>0</v>
      </c>
      <c r="M20" s="82">
        <v>0</v>
      </c>
      <c r="N20" s="17">
        <v>0</v>
      </c>
      <c r="O20" s="82">
        <v>0</v>
      </c>
      <c r="P20" s="17">
        <v>0</v>
      </c>
      <c r="Q20" s="82">
        <v>0</v>
      </c>
      <c r="R20" s="17">
        <v>0</v>
      </c>
      <c r="S20" s="82">
        <v>0</v>
      </c>
      <c r="T20" s="17">
        <v>0</v>
      </c>
      <c r="U20" s="82">
        <v>0</v>
      </c>
      <c r="V20" s="17">
        <v>0</v>
      </c>
      <c r="W20" s="82">
        <v>0</v>
      </c>
      <c r="X20" s="17">
        <v>0</v>
      </c>
      <c r="Y20" s="82">
        <v>0</v>
      </c>
      <c r="Z20" s="17">
        <v>0</v>
      </c>
      <c r="AA20" s="82">
        <v>0</v>
      </c>
      <c r="AB20" s="17">
        <v>0</v>
      </c>
      <c r="AC20" s="82">
        <v>0</v>
      </c>
      <c r="AD20" s="17">
        <v>0</v>
      </c>
      <c r="AE20" s="82">
        <v>0</v>
      </c>
      <c r="AF20" s="17">
        <v>0</v>
      </c>
      <c r="AG20" s="82">
        <v>0</v>
      </c>
      <c r="AH20" s="17">
        <v>0</v>
      </c>
      <c r="AI20" s="82">
        <v>0</v>
      </c>
      <c r="AJ20" s="17">
        <v>0</v>
      </c>
      <c r="AK20" s="82">
        <v>0</v>
      </c>
      <c r="AL20" s="17">
        <v>0</v>
      </c>
      <c r="AM20" s="82">
        <v>0</v>
      </c>
      <c r="AN20" s="17">
        <v>0</v>
      </c>
      <c r="AO20" s="82">
        <v>0</v>
      </c>
      <c r="AP20" s="17">
        <v>0</v>
      </c>
      <c r="AQ20" s="82">
        <v>0</v>
      </c>
      <c r="AR20" s="17">
        <v>0</v>
      </c>
      <c r="AS20" s="82">
        <v>0</v>
      </c>
      <c r="AT20" s="17">
        <v>0</v>
      </c>
      <c r="AU20" s="82">
        <v>0</v>
      </c>
      <c r="AV20" s="21"/>
      <c r="AW20" s="22"/>
      <c r="AX20" s="21"/>
      <c r="AY20" s="22"/>
      <c r="AZ20" s="21"/>
      <c r="BA20" s="24"/>
      <c r="BB20" s="21"/>
      <c r="BC20" s="22"/>
      <c r="BD20" s="23"/>
      <c r="BE20" s="22"/>
      <c r="BF20" s="21"/>
      <c r="BG20" s="24"/>
      <c r="BH20" s="21"/>
      <c r="BI20" s="22"/>
      <c r="BJ20" s="25"/>
      <c r="BK20" s="24"/>
      <c r="BL20" s="26"/>
      <c r="BM20" s="24"/>
      <c r="BN20" s="27"/>
      <c r="BO20" s="28"/>
      <c r="BP20" s="27"/>
      <c r="BQ20" s="28"/>
      <c r="BR20" s="27"/>
      <c r="BS20" s="28"/>
    </row>
    <row r="21" spans="1:71" ht="21">
      <c r="A21" s="6" t="s">
        <v>18</v>
      </c>
      <c r="B21" s="90">
        <f t="shared" si="9"/>
        <v>18</v>
      </c>
      <c r="C21" s="82">
        <f t="shared" si="10"/>
        <v>15781087160</v>
      </c>
      <c r="D21" s="17">
        <v>0</v>
      </c>
      <c r="E21" s="82">
        <v>0</v>
      </c>
      <c r="F21" s="17">
        <v>1</v>
      </c>
      <c r="G21" s="82">
        <v>301527821</v>
      </c>
      <c r="H21" s="17">
        <v>2</v>
      </c>
      <c r="I21" s="82">
        <v>212116000</v>
      </c>
      <c r="J21" s="17">
        <v>2</v>
      </c>
      <c r="K21" s="82">
        <v>13878674203</v>
      </c>
      <c r="L21" s="17">
        <v>4</v>
      </c>
      <c r="M21" s="82">
        <v>525526496</v>
      </c>
      <c r="N21" s="17">
        <v>0</v>
      </c>
      <c r="O21" s="82">
        <v>0</v>
      </c>
      <c r="P21" s="17">
        <v>0</v>
      </c>
      <c r="Q21" s="82">
        <v>0</v>
      </c>
      <c r="R21" s="17">
        <v>1</v>
      </c>
      <c r="S21" s="82">
        <v>22096380</v>
      </c>
      <c r="T21" s="17">
        <v>0</v>
      </c>
      <c r="U21" s="82">
        <v>0</v>
      </c>
      <c r="V21" s="17">
        <v>0</v>
      </c>
      <c r="W21" s="82">
        <v>0</v>
      </c>
      <c r="X21" s="17">
        <v>1</v>
      </c>
      <c r="Y21" s="82">
        <v>172000000</v>
      </c>
      <c r="Z21" s="17">
        <v>0</v>
      </c>
      <c r="AA21" s="82">
        <v>0</v>
      </c>
      <c r="AB21" s="17">
        <v>1</v>
      </c>
      <c r="AC21" s="82">
        <v>319703600</v>
      </c>
      <c r="AD21" s="17">
        <v>1</v>
      </c>
      <c r="AE21" s="82">
        <v>82685743</v>
      </c>
      <c r="AF21" s="17">
        <v>1</v>
      </c>
      <c r="AG21" s="82">
        <v>29400000</v>
      </c>
      <c r="AH21" s="17">
        <v>1</v>
      </c>
      <c r="AI21" s="82">
        <v>8426897</v>
      </c>
      <c r="AJ21" s="17">
        <v>0</v>
      </c>
      <c r="AK21" s="82">
        <v>0</v>
      </c>
      <c r="AL21" s="17">
        <v>3</v>
      </c>
      <c r="AM21" s="82">
        <v>228930020</v>
      </c>
      <c r="AN21" s="17">
        <v>0</v>
      </c>
      <c r="AO21" s="82">
        <v>0</v>
      </c>
      <c r="AP21" s="17">
        <v>0</v>
      </c>
      <c r="AQ21" s="82">
        <v>0</v>
      </c>
      <c r="AR21" s="17">
        <v>0</v>
      </c>
      <c r="AS21" s="82">
        <v>0</v>
      </c>
      <c r="AT21" s="17">
        <v>0</v>
      </c>
      <c r="AU21" s="82">
        <v>0</v>
      </c>
      <c r="AV21" s="21"/>
      <c r="AW21" s="22"/>
      <c r="AX21" s="21"/>
      <c r="AY21" s="22"/>
      <c r="AZ21" s="21"/>
      <c r="BA21" s="24"/>
      <c r="BB21" s="21"/>
      <c r="BC21" s="22"/>
      <c r="BD21" s="23"/>
      <c r="BE21" s="22"/>
      <c r="BF21" s="21"/>
      <c r="BG21" s="24"/>
      <c r="BH21" s="21"/>
      <c r="BI21" s="22"/>
      <c r="BJ21" s="25"/>
      <c r="BK21" s="24"/>
      <c r="BL21" s="26"/>
      <c r="BM21" s="37"/>
      <c r="BN21" s="27"/>
      <c r="BO21" s="28"/>
      <c r="BP21" s="27"/>
      <c r="BQ21" s="28"/>
      <c r="BR21" s="27"/>
      <c r="BS21" s="28"/>
    </row>
    <row r="22" spans="1:71" ht="21">
      <c r="A22" s="6" t="s">
        <v>19</v>
      </c>
      <c r="B22" s="90">
        <f t="shared" si="9"/>
        <v>13</v>
      </c>
      <c r="C22" s="82">
        <f t="shared" si="10"/>
        <v>558675721</v>
      </c>
      <c r="D22" s="17">
        <v>5</v>
      </c>
      <c r="E22" s="82">
        <v>190778472</v>
      </c>
      <c r="F22" s="17">
        <v>1</v>
      </c>
      <c r="G22" s="82">
        <v>25445625</v>
      </c>
      <c r="H22" s="17">
        <v>0</v>
      </c>
      <c r="I22" s="82">
        <v>0</v>
      </c>
      <c r="J22" s="17">
        <v>0</v>
      </c>
      <c r="K22" s="82">
        <v>0</v>
      </c>
      <c r="L22" s="17">
        <v>0</v>
      </c>
      <c r="M22" s="82">
        <v>0</v>
      </c>
      <c r="N22" s="17">
        <v>1</v>
      </c>
      <c r="O22" s="82">
        <v>29000000</v>
      </c>
      <c r="P22" s="17">
        <v>1</v>
      </c>
      <c r="Q22" s="82">
        <v>32320540</v>
      </c>
      <c r="R22" s="17">
        <v>1</v>
      </c>
      <c r="S22" s="82">
        <v>25905509</v>
      </c>
      <c r="T22" s="17">
        <v>1</v>
      </c>
      <c r="U22" s="82">
        <v>168768000</v>
      </c>
      <c r="V22" s="17">
        <v>0</v>
      </c>
      <c r="W22" s="82">
        <v>0</v>
      </c>
      <c r="X22" s="17">
        <v>0</v>
      </c>
      <c r="Y22" s="82">
        <v>0</v>
      </c>
      <c r="Z22" s="17">
        <v>1</v>
      </c>
      <c r="AA22" s="82">
        <v>21507450</v>
      </c>
      <c r="AB22" s="17">
        <v>2</v>
      </c>
      <c r="AC22" s="82">
        <v>64950125</v>
      </c>
      <c r="AD22" s="17">
        <v>0</v>
      </c>
      <c r="AE22" s="82">
        <v>0</v>
      </c>
      <c r="AF22" s="17">
        <v>0</v>
      </c>
      <c r="AG22" s="82">
        <v>0</v>
      </c>
      <c r="AH22" s="17">
        <v>0</v>
      </c>
      <c r="AI22" s="82">
        <v>0</v>
      </c>
      <c r="AJ22" s="17">
        <v>0</v>
      </c>
      <c r="AK22" s="82">
        <v>0</v>
      </c>
      <c r="AL22" s="17">
        <v>0</v>
      </c>
      <c r="AM22" s="82">
        <v>0</v>
      </c>
      <c r="AN22" s="17">
        <v>0</v>
      </c>
      <c r="AO22" s="82">
        <v>0</v>
      </c>
      <c r="AP22" s="17">
        <v>0</v>
      </c>
      <c r="AQ22" s="82">
        <v>0</v>
      </c>
      <c r="AR22" s="17">
        <v>0</v>
      </c>
      <c r="AS22" s="82">
        <v>0</v>
      </c>
      <c r="AT22" s="17">
        <v>0</v>
      </c>
      <c r="AU22" s="82">
        <v>0</v>
      </c>
      <c r="AV22" s="21"/>
      <c r="AW22" s="22"/>
      <c r="AX22" s="21"/>
      <c r="AY22" s="22"/>
      <c r="AZ22" s="21"/>
      <c r="BA22" s="24"/>
      <c r="BB22" s="21"/>
      <c r="BC22" s="22"/>
      <c r="BD22" s="23"/>
      <c r="BE22" s="22"/>
      <c r="BF22" s="21"/>
      <c r="BG22" s="24"/>
      <c r="BH22" s="21"/>
      <c r="BI22" s="22"/>
      <c r="BJ22" s="25"/>
      <c r="BK22" s="24"/>
      <c r="BL22" s="26"/>
      <c r="BM22" s="24"/>
      <c r="BN22" s="27"/>
      <c r="BO22" s="28"/>
      <c r="BP22" s="27"/>
      <c r="BQ22" s="28"/>
      <c r="BR22" s="27"/>
      <c r="BS22" s="28"/>
    </row>
    <row r="23" spans="1:71" ht="18.6" customHeight="1">
      <c r="A23" s="9" t="s">
        <v>32</v>
      </c>
      <c r="B23" s="18">
        <f aca="true" t="shared" si="11" ref="B23:AT23">SUM(B18:B22)</f>
        <v>36</v>
      </c>
      <c r="C23" s="83">
        <f>SUM(C18:C22)</f>
        <v>16526918298</v>
      </c>
      <c r="D23" s="18">
        <f>SUM(D18:D22)</f>
        <v>5</v>
      </c>
      <c r="E23" s="83">
        <f>SUM(E18:E22)</f>
        <v>190778472</v>
      </c>
      <c r="F23" s="18">
        <f>SUM(F18:F22)</f>
        <v>2</v>
      </c>
      <c r="G23" s="83">
        <f>SUM(G18:G22)</f>
        <v>326973446</v>
      </c>
      <c r="H23" s="18">
        <f>SUM(H18:H22)</f>
        <v>2</v>
      </c>
      <c r="I23" s="83">
        <f>SUM(I18:I22)</f>
        <v>212116000</v>
      </c>
      <c r="J23" s="18">
        <f aca="true" t="shared" si="12" ref="C23:O23">SUM(J18:J22)</f>
        <v>2</v>
      </c>
      <c r="K23" s="83">
        <f t="shared" si="12"/>
        <v>13878674203</v>
      </c>
      <c r="L23" s="18">
        <f t="shared" si="12"/>
        <v>4</v>
      </c>
      <c r="M23" s="83">
        <f t="shared" si="12"/>
        <v>525526496</v>
      </c>
      <c r="N23" s="18">
        <f t="shared" si="12"/>
        <v>1</v>
      </c>
      <c r="O23" s="83">
        <f t="shared" si="12"/>
        <v>29000000</v>
      </c>
      <c r="P23" s="18">
        <f aca="true" t="shared" si="13" ref="P23:U23">SUM(P18:P22)</f>
        <v>4</v>
      </c>
      <c r="Q23" s="83">
        <f t="shared" si="13"/>
        <v>103305875</v>
      </c>
      <c r="R23" s="18">
        <f t="shared" si="13"/>
        <v>2</v>
      </c>
      <c r="S23" s="83">
        <f t="shared" si="13"/>
        <v>48001889</v>
      </c>
      <c r="T23" s="18">
        <f t="shared" si="13"/>
        <v>2</v>
      </c>
      <c r="U23" s="83">
        <f t="shared" si="13"/>
        <v>252463082</v>
      </c>
      <c r="V23" s="18">
        <f aca="true" t="shared" si="14" ref="V23:AA23">SUM(V18:V22)</f>
        <v>0</v>
      </c>
      <c r="W23" s="83">
        <f t="shared" si="14"/>
        <v>0</v>
      </c>
      <c r="X23" s="18">
        <f t="shared" si="14"/>
        <v>1</v>
      </c>
      <c r="Y23" s="83">
        <f t="shared" si="14"/>
        <v>172000000</v>
      </c>
      <c r="Z23" s="18">
        <f t="shared" si="14"/>
        <v>1</v>
      </c>
      <c r="AA23" s="83">
        <f t="shared" si="14"/>
        <v>21507450</v>
      </c>
      <c r="AB23" s="18">
        <f aca="true" t="shared" si="15" ref="AB23:AG23">SUM(AB18:AB22)</f>
        <v>3</v>
      </c>
      <c r="AC23" s="83">
        <f t="shared" si="15"/>
        <v>384653725</v>
      </c>
      <c r="AD23" s="18">
        <f t="shared" si="15"/>
        <v>1</v>
      </c>
      <c r="AE23" s="83">
        <f t="shared" si="15"/>
        <v>82685743</v>
      </c>
      <c r="AF23" s="18">
        <f t="shared" si="15"/>
        <v>2</v>
      </c>
      <c r="AG23" s="83">
        <f t="shared" si="15"/>
        <v>61875000</v>
      </c>
      <c r="AH23" s="18">
        <f aca="true" t="shared" si="16" ref="AH23:AM23">SUM(AH18:AH22)</f>
        <v>1</v>
      </c>
      <c r="AI23" s="83">
        <f t="shared" si="16"/>
        <v>8426897</v>
      </c>
      <c r="AJ23" s="18">
        <f t="shared" si="16"/>
        <v>0</v>
      </c>
      <c r="AK23" s="83">
        <f t="shared" si="16"/>
        <v>0</v>
      </c>
      <c r="AL23" s="18">
        <f t="shared" si="16"/>
        <v>3</v>
      </c>
      <c r="AM23" s="83">
        <f t="shared" si="16"/>
        <v>228930020</v>
      </c>
      <c r="AN23" s="18">
        <f aca="true" t="shared" si="17" ref="AN23:AS23">SUM(AN18:AN22)</f>
        <v>0</v>
      </c>
      <c r="AO23" s="83">
        <f t="shared" si="17"/>
        <v>0</v>
      </c>
      <c r="AP23" s="18">
        <f t="shared" si="17"/>
        <v>0</v>
      </c>
      <c r="AQ23" s="83">
        <f t="shared" si="17"/>
        <v>0</v>
      </c>
      <c r="AR23" s="18">
        <f t="shared" si="17"/>
        <v>0</v>
      </c>
      <c r="AS23" s="83">
        <f t="shared" si="17"/>
        <v>0</v>
      </c>
      <c r="AT23" s="18">
        <f t="shared" si="11"/>
        <v>0</v>
      </c>
      <c r="AU23" s="83">
        <f>SUM(AU18:AU22)</f>
        <v>0</v>
      </c>
      <c r="AV23" s="29"/>
      <c r="AW23" s="30"/>
      <c r="AX23" s="29"/>
      <c r="AY23" s="30"/>
      <c r="AZ23" s="29"/>
      <c r="BA23" s="32"/>
      <c r="BB23" s="29"/>
      <c r="BC23" s="30"/>
      <c r="BD23" s="31"/>
      <c r="BE23" s="30"/>
      <c r="BF23" s="29"/>
      <c r="BG23" s="32"/>
      <c r="BH23" s="29"/>
      <c r="BI23" s="30"/>
      <c r="BJ23" s="33"/>
      <c r="BK23" s="32"/>
      <c r="BL23" s="34"/>
      <c r="BM23" s="32"/>
      <c r="BN23" s="35"/>
      <c r="BO23" s="36"/>
      <c r="BP23" s="35"/>
      <c r="BQ23" s="36"/>
      <c r="BR23" s="35"/>
      <c r="BS23" s="36"/>
    </row>
    <row r="24" spans="4:37" ht="15">
      <c r="D24"/>
      <c r="E24"/>
      <c r="F24"/>
      <c r="G24"/>
      <c r="H24"/>
      <c r="I24"/>
      <c r="J24"/>
      <c r="K24"/>
      <c r="L24"/>
      <c r="M24"/>
      <c r="N24"/>
      <c r="O24"/>
      <c r="P24"/>
      <c r="Q24"/>
      <c r="R24"/>
      <c r="S24"/>
      <c r="T24"/>
      <c r="U24"/>
      <c r="V24"/>
      <c r="W24"/>
      <c r="X24"/>
      <c r="Y24"/>
      <c r="Z24"/>
      <c r="AA24"/>
      <c r="AB24"/>
      <c r="AC24"/>
      <c r="AD24"/>
      <c r="AE24"/>
      <c r="AF24"/>
      <c r="AG24"/>
      <c r="AH24"/>
      <c r="AI24"/>
      <c r="AJ24"/>
      <c r="AK24"/>
    </row>
    <row r="25" spans="4:37" ht="15">
      <c r="D25"/>
      <c r="E25"/>
      <c r="F25"/>
      <c r="G25"/>
      <c r="H25"/>
      <c r="I25"/>
      <c r="J25"/>
      <c r="K25"/>
      <c r="L25"/>
      <c r="M25"/>
      <c r="N25"/>
      <c r="O25"/>
      <c r="P25"/>
      <c r="Q25"/>
      <c r="R25"/>
      <c r="S25"/>
      <c r="T25"/>
      <c r="U25"/>
      <c r="V25"/>
      <c r="W25"/>
      <c r="X25"/>
      <c r="Y25"/>
      <c r="Z25"/>
      <c r="AA25"/>
      <c r="AB25"/>
      <c r="AC25"/>
      <c r="AD25"/>
      <c r="AE25"/>
      <c r="AF25"/>
      <c r="AG25"/>
      <c r="AH25"/>
      <c r="AI25"/>
      <c r="AJ25"/>
      <c r="AK25"/>
    </row>
    <row r="26" spans="1:37" ht="25.8">
      <c r="A26" s="7" t="s">
        <v>27</v>
      </c>
      <c r="D26"/>
      <c r="E26"/>
      <c r="F26"/>
      <c r="G26"/>
      <c r="H26"/>
      <c r="I26"/>
      <c r="J26"/>
      <c r="K26"/>
      <c r="L26"/>
      <c r="M26"/>
      <c r="N26"/>
      <c r="O26"/>
      <c r="P26"/>
      <c r="Q26"/>
      <c r="R26"/>
      <c r="S26"/>
      <c r="T26"/>
      <c r="U26"/>
      <c r="V26"/>
      <c r="W26"/>
      <c r="X26"/>
      <c r="Y26"/>
      <c r="Z26"/>
      <c r="AA26"/>
      <c r="AB26"/>
      <c r="AC26"/>
      <c r="AD26"/>
      <c r="AE26"/>
      <c r="AF26"/>
      <c r="AG26"/>
      <c r="AH26"/>
      <c r="AI26"/>
      <c r="AJ26"/>
      <c r="AK26"/>
    </row>
    <row r="27" spans="1:72" s="5" customFormat="1" ht="31.5" customHeight="1">
      <c r="A27" s="8" t="s">
        <v>30</v>
      </c>
      <c r="B27" s="117" t="s">
        <v>46</v>
      </c>
      <c r="C27" s="117"/>
      <c r="D27" s="116" t="s">
        <v>115</v>
      </c>
      <c r="E27" s="117"/>
      <c r="F27" s="116" t="s">
        <v>102</v>
      </c>
      <c r="G27" s="117"/>
      <c r="H27" s="116" t="s">
        <v>77</v>
      </c>
      <c r="I27" s="117"/>
      <c r="J27" s="116" t="s">
        <v>75</v>
      </c>
      <c r="K27" s="117"/>
      <c r="L27" s="116" t="s">
        <v>74</v>
      </c>
      <c r="M27" s="117"/>
      <c r="N27" s="116" t="s">
        <v>72</v>
      </c>
      <c r="O27" s="117"/>
      <c r="P27" s="116" t="s">
        <v>70</v>
      </c>
      <c r="Q27" s="117"/>
      <c r="R27" s="116" t="s">
        <v>69</v>
      </c>
      <c r="S27" s="117"/>
      <c r="T27" s="116" t="s">
        <v>67</v>
      </c>
      <c r="U27" s="117"/>
      <c r="V27" s="116" t="s">
        <v>66</v>
      </c>
      <c r="W27" s="117"/>
      <c r="X27" s="116" t="s">
        <v>64</v>
      </c>
      <c r="Y27" s="117"/>
      <c r="Z27" s="116" t="s">
        <v>63</v>
      </c>
      <c r="AA27" s="117"/>
      <c r="AB27" s="116" t="s">
        <v>61</v>
      </c>
      <c r="AC27" s="117"/>
      <c r="AD27" s="116" t="s">
        <v>60</v>
      </c>
      <c r="AE27" s="117"/>
      <c r="AF27" s="116" t="s">
        <v>58</v>
      </c>
      <c r="AG27" s="117"/>
      <c r="AH27" s="116" t="s">
        <v>57</v>
      </c>
      <c r="AI27" s="117"/>
      <c r="AJ27" s="116" t="s">
        <v>55</v>
      </c>
      <c r="AK27" s="117"/>
      <c r="AL27" s="116" t="s">
        <v>54</v>
      </c>
      <c r="AM27" s="117"/>
      <c r="AN27" s="116" t="s">
        <v>52</v>
      </c>
      <c r="AO27" s="117"/>
      <c r="AP27" s="116" t="s">
        <v>51</v>
      </c>
      <c r="AQ27" s="117"/>
      <c r="AR27" s="116" t="s">
        <v>50</v>
      </c>
      <c r="AS27" s="117"/>
      <c r="AT27" s="116" t="s">
        <v>49</v>
      </c>
      <c r="AU27" s="117"/>
      <c r="AV27" s="120"/>
      <c r="AW27" s="121"/>
      <c r="AX27" s="120"/>
      <c r="AY27" s="121"/>
      <c r="AZ27" s="120"/>
      <c r="BA27" s="121"/>
      <c r="BB27" s="120"/>
      <c r="BC27" s="121"/>
      <c r="BD27" s="120"/>
      <c r="BE27" s="121"/>
      <c r="BF27" s="120"/>
      <c r="BG27" s="121"/>
      <c r="BH27" s="120"/>
      <c r="BI27" s="121"/>
      <c r="BJ27" s="120"/>
      <c r="BK27" s="121"/>
      <c r="BL27" s="120"/>
      <c r="BM27" s="121"/>
      <c r="BN27" s="120"/>
      <c r="BO27" s="121"/>
      <c r="BP27" s="120"/>
      <c r="BQ27" s="121"/>
      <c r="BR27" s="120"/>
      <c r="BS27" s="120"/>
      <c r="BT27"/>
    </row>
    <row r="28" spans="2:72" s="5" customFormat="1" ht="32.25" customHeight="1">
      <c r="B28" s="89" t="s">
        <v>20</v>
      </c>
      <c r="C28" s="81" t="s">
        <v>21</v>
      </c>
      <c r="D28" s="89" t="s">
        <v>20</v>
      </c>
      <c r="E28" s="81" t="s">
        <v>21</v>
      </c>
      <c r="F28" s="89" t="s">
        <v>20</v>
      </c>
      <c r="G28" s="81" t="s">
        <v>21</v>
      </c>
      <c r="H28" s="89" t="s">
        <v>20</v>
      </c>
      <c r="I28" s="81" t="s">
        <v>21</v>
      </c>
      <c r="J28" s="89" t="s">
        <v>20</v>
      </c>
      <c r="K28" s="81" t="s">
        <v>21</v>
      </c>
      <c r="L28" s="89" t="s">
        <v>20</v>
      </c>
      <c r="M28" s="81" t="s">
        <v>21</v>
      </c>
      <c r="N28" s="89" t="s">
        <v>20</v>
      </c>
      <c r="O28" s="81" t="s">
        <v>21</v>
      </c>
      <c r="P28" s="89" t="s">
        <v>20</v>
      </c>
      <c r="Q28" s="81" t="s">
        <v>21</v>
      </c>
      <c r="R28" s="89" t="s">
        <v>20</v>
      </c>
      <c r="S28" s="81" t="s">
        <v>21</v>
      </c>
      <c r="T28" s="89" t="s">
        <v>20</v>
      </c>
      <c r="U28" s="81" t="s">
        <v>21</v>
      </c>
      <c r="V28" s="89" t="s">
        <v>20</v>
      </c>
      <c r="W28" s="81" t="s">
        <v>21</v>
      </c>
      <c r="X28" s="89" t="s">
        <v>20</v>
      </c>
      <c r="Y28" s="81" t="s">
        <v>21</v>
      </c>
      <c r="Z28" s="89" t="s">
        <v>20</v>
      </c>
      <c r="AA28" s="81" t="s">
        <v>21</v>
      </c>
      <c r="AB28" s="89" t="s">
        <v>20</v>
      </c>
      <c r="AC28" s="81" t="s">
        <v>21</v>
      </c>
      <c r="AD28" s="89" t="s">
        <v>20</v>
      </c>
      <c r="AE28" s="81" t="s">
        <v>21</v>
      </c>
      <c r="AF28" s="89" t="s">
        <v>20</v>
      </c>
      <c r="AG28" s="81" t="s">
        <v>21</v>
      </c>
      <c r="AH28" s="89" t="s">
        <v>20</v>
      </c>
      <c r="AI28" s="81" t="s">
        <v>21</v>
      </c>
      <c r="AJ28" s="89" t="s">
        <v>20</v>
      </c>
      <c r="AK28" s="81" t="s">
        <v>21</v>
      </c>
      <c r="AL28" s="89" t="s">
        <v>20</v>
      </c>
      <c r="AM28" s="81" t="s">
        <v>21</v>
      </c>
      <c r="AN28" s="89" t="s">
        <v>20</v>
      </c>
      <c r="AO28" s="81" t="s">
        <v>21</v>
      </c>
      <c r="AP28" s="89" t="s">
        <v>20</v>
      </c>
      <c r="AQ28" s="81" t="s">
        <v>21</v>
      </c>
      <c r="AR28" s="89" t="s">
        <v>20</v>
      </c>
      <c r="AS28" s="81" t="s">
        <v>21</v>
      </c>
      <c r="AT28" s="89" t="s">
        <v>20</v>
      </c>
      <c r="AU28" s="81" t="s">
        <v>21</v>
      </c>
      <c r="AV28" s="4"/>
      <c r="AW28" s="20"/>
      <c r="AX28" s="4"/>
      <c r="AY28" s="20"/>
      <c r="AZ28" s="4"/>
      <c r="BA28" s="20"/>
      <c r="BB28" s="4"/>
      <c r="BC28" s="20"/>
      <c r="BD28" s="4"/>
      <c r="BE28" s="20"/>
      <c r="BF28" s="4"/>
      <c r="BG28" s="20"/>
      <c r="BH28" s="4"/>
      <c r="BI28" s="20"/>
      <c r="BJ28" s="4"/>
      <c r="BK28" s="20"/>
      <c r="BL28" s="4"/>
      <c r="BM28" s="20"/>
      <c r="BN28" s="4"/>
      <c r="BO28" s="20"/>
      <c r="BP28" s="4"/>
      <c r="BQ28" s="20"/>
      <c r="BR28" s="4"/>
      <c r="BS28" s="20"/>
      <c r="BT28"/>
    </row>
    <row r="29" spans="1:71" ht="21">
      <c r="A29" s="6" t="s">
        <v>17</v>
      </c>
      <c r="B29" s="90">
        <f>AT29+AR29+AP29+AN29+AL29+AJ29+AH29+AF29+AD29+AB29+Z29+X29+V29+T29+R29+P29+N29+L29+J29+H29+F29+D29</f>
        <v>3</v>
      </c>
      <c r="C29" s="82">
        <f>AU29+AS29+AQ29+AO29+AM29+AK29+AI29+AG29+AE29+AC29+AA29+Y29+W29+U29+S29+Q29+O29+M29+K29+I29+G29+E29</f>
        <v>1888888257</v>
      </c>
      <c r="D29" s="17">
        <f>D18+D7</f>
        <v>0</v>
      </c>
      <c r="E29" s="82">
        <f>E18+E7</f>
        <v>0</v>
      </c>
      <c r="F29" s="17">
        <f aca="true" t="shared" si="18" ref="F29:AU29">F18+F7</f>
        <v>0</v>
      </c>
      <c r="G29" s="82">
        <f t="shared" si="18"/>
        <v>0</v>
      </c>
      <c r="H29" s="17">
        <f t="shared" si="18"/>
        <v>0</v>
      </c>
      <c r="I29" s="82">
        <f t="shared" si="18"/>
        <v>0</v>
      </c>
      <c r="J29" s="17">
        <f t="shared" si="18"/>
        <v>1</v>
      </c>
      <c r="K29" s="82">
        <f t="shared" si="18"/>
        <v>573732257</v>
      </c>
      <c r="L29" s="17">
        <f t="shared" si="18"/>
        <v>0</v>
      </c>
      <c r="M29" s="82">
        <f t="shared" si="18"/>
        <v>0</v>
      </c>
      <c r="N29" s="17">
        <f t="shared" si="18"/>
        <v>0</v>
      </c>
      <c r="O29" s="82">
        <f t="shared" si="18"/>
        <v>0</v>
      </c>
      <c r="P29" s="17">
        <f t="shared" si="18"/>
        <v>0</v>
      </c>
      <c r="Q29" s="82">
        <f t="shared" si="18"/>
        <v>0</v>
      </c>
      <c r="R29" s="17">
        <f t="shared" si="18"/>
        <v>0</v>
      </c>
      <c r="S29" s="82">
        <f t="shared" si="18"/>
        <v>0</v>
      </c>
      <c r="T29" s="17">
        <f t="shared" si="18"/>
        <v>1</v>
      </c>
      <c r="U29" s="82">
        <f t="shared" si="18"/>
        <v>115156000</v>
      </c>
      <c r="V29" s="17">
        <f t="shared" si="18"/>
        <v>0</v>
      </c>
      <c r="W29" s="82">
        <f t="shared" si="18"/>
        <v>0</v>
      </c>
      <c r="X29" s="17">
        <f t="shared" si="18"/>
        <v>0</v>
      </c>
      <c r="Y29" s="82">
        <f t="shared" si="18"/>
        <v>0</v>
      </c>
      <c r="Z29" s="17">
        <f t="shared" si="18"/>
        <v>0</v>
      </c>
      <c r="AA29" s="82">
        <f t="shared" si="18"/>
        <v>0</v>
      </c>
      <c r="AB29" s="17">
        <f t="shared" si="18"/>
        <v>0</v>
      </c>
      <c r="AC29" s="82">
        <f t="shared" si="18"/>
        <v>0</v>
      </c>
      <c r="AD29" s="17">
        <f t="shared" si="18"/>
        <v>0</v>
      </c>
      <c r="AE29" s="82">
        <f t="shared" si="18"/>
        <v>0</v>
      </c>
      <c r="AF29" s="17">
        <f t="shared" si="18"/>
        <v>0</v>
      </c>
      <c r="AG29" s="82">
        <f t="shared" si="18"/>
        <v>0</v>
      </c>
      <c r="AH29" s="17">
        <f t="shared" si="18"/>
        <v>0</v>
      </c>
      <c r="AI29" s="82">
        <f t="shared" si="18"/>
        <v>0</v>
      </c>
      <c r="AJ29" s="17">
        <f t="shared" si="18"/>
        <v>0</v>
      </c>
      <c r="AK29" s="82">
        <f t="shared" si="18"/>
        <v>0</v>
      </c>
      <c r="AL29" s="17">
        <f t="shared" si="18"/>
        <v>1</v>
      </c>
      <c r="AM29" s="82">
        <f t="shared" si="18"/>
        <v>1200000000</v>
      </c>
      <c r="AN29" s="17">
        <f t="shared" si="18"/>
        <v>0</v>
      </c>
      <c r="AO29" s="82">
        <f t="shared" si="18"/>
        <v>0</v>
      </c>
      <c r="AP29" s="17">
        <f t="shared" si="18"/>
        <v>0</v>
      </c>
      <c r="AQ29" s="82">
        <f t="shared" si="18"/>
        <v>0</v>
      </c>
      <c r="AR29" s="17">
        <f t="shared" si="18"/>
        <v>0</v>
      </c>
      <c r="AS29" s="82">
        <f t="shared" si="18"/>
        <v>0</v>
      </c>
      <c r="AT29" s="17">
        <f t="shared" si="18"/>
        <v>0</v>
      </c>
      <c r="AU29" s="82">
        <f t="shared" si="18"/>
        <v>0</v>
      </c>
      <c r="AV29" s="21"/>
      <c r="AW29" s="22"/>
      <c r="AX29" s="21"/>
      <c r="AY29" s="22"/>
      <c r="AZ29" s="21"/>
      <c r="BA29" s="22"/>
      <c r="BB29" s="21"/>
      <c r="BC29" s="22"/>
      <c r="BD29" s="21"/>
      <c r="BE29" s="22"/>
      <c r="BF29" s="21"/>
      <c r="BG29" s="24"/>
      <c r="BH29" s="21"/>
      <c r="BI29" s="22"/>
      <c r="BJ29" s="25"/>
      <c r="BK29" s="24"/>
      <c r="BL29" s="26"/>
      <c r="BM29" s="24"/>
      <c r="BN29" s="27"/>
      <c r="BO29" s="28"/>
      <c r="BP29" s="27"/>
      <c r="BQ29" s="28"/>
      <c r="BR29" s="27"/>
      <c r="BS29" s="28"/>
    </row>
    <row r="30" spans="1:71" ht="21">
      <c r="A30" s="6" t="s">
        <v>23</v>
      </c>
      <c r="B30" s="90">
        <f aca="true" t="shared" si="19" ref="B30:B33">AT30+AR30+AP30+AN30+AL30+AJ30+AH30+AF30+AD30+AB30+Z30+X30+V30+T30+R30+P30+N30+L30+J30+H30+F30+D30</f>
        <v>16</v>
      </c>
      <c r="C30" s="82">
        <f aca="true" t="shared" si="20" ref="C30:C33">AU30+AS30+AQ30+AO30+AM30+AK30+AI30+AG30+AE30+AC30+AA30+Y30+W30+U30+S30+Q30+O30+M30+K30+I30+G30+E30</f>
        <v>3775517341</v>
      </c>
      <c r="D30" s="17">
        <f aca="true" t="shared" si="21" ref="D30:E33">D19+D8</f>
        <v>1</v>
      </c>
      <c r="E30" s="82">
        <f t="shared" si="21"/>
        <v>457794994</v>
      </c>
      <c r="F30" s="17">
        <f aca="true" t="shared" si="22" ref="F30:AU30">F19+F8</f>
        <v>0</v>
      </c>
      <c r="G30" s="82">
        <f t="shared" si="22"/>
        <v>0</v>
      </c>
      <c r="H30" s="17">
        <f t="shared" si="22"/>
        <v>0</v>
      </c>
      <c r="I30" s="82">
        <f t="shared" si="22"/>
        <v>0</v>
      </c>
      <c r="J30" s="17">
        <f t="shared" si="22"/>
        <v>0</v>
      </c>
      <c r="K30" s="82">
        <f t="shared" si="22"/>
        <v>0</v>
      </c>
      <c r="L30" s="17">
        <f t="shared" si="22"/>
        <v>0</v>
      </c>
      <c r="M30" s="82">
        <f t="shared" si="22"/>
        <v>0</v>
      </c>
      <c r="N30" s="17">
        <f t="shared" si="22"/>
        <v>1</v>
      </c>
      <c r="O30" s="82">
        <f t="shared" si="22"/>
        <v>132736500</v>
      </c>
      <c r="P30" s="17">
        <f t="shared" si="22"/>
        <v>3</v>
      </c>
      <c r="Q30" s="82">
        <f t="shared" si="22"/>
        <v>70985335</v>
      </c>
      <c r="R30" s="17">
        <f t="shared" si="22"/>
        <v>1</v>
      </c>
      <c r="S30" s="82">
        <f t="shared" si="22"/>
        <v>135894485</v>
      </c>
      <c r="T30" s="17">
        <f t="shared" si="22"/>
        <v>1</v>
      </c>
      <c r="U30" s="82">
        <f t="shared" si="22"/>
        <v>83695082</v>
      </c>
      <c r="V30" s="17">
        <f t="shared" si="22"/>
        <v>1</v>
      </c>
      <c r="W30" s="82">
        <f t="shared" si="22"/>
        <v>213710000</v>
      </c>
      <c r="X30" s="17">
        <f t="shared" si="22"/>
        <v>3</v>
      </c>
      <c r="Y30" s="82">
        <f t="shared" si="22"/>
        <v>781814638</v>
      </c>
      <c r="Z30" s="17">
        <f t="shared" si="22"/>
        <v>0</v>
      </c>
      <c r="AA30" s="82">
        <f t="shared" si="22"/>
        <v>0</v>
      </c>
      <c r="AB30" s="17">
        <f t="shared" si="22"/>
        <v>0</v>
      </c>
      <c r="AC30" s="82">
        <f t="shared" si="22"/>
        <v>0</v>
      </c>
      <c r="AD30" s="17">
        <f t="shared" si="22"/>
        <v>1</v>
      </c>
      <c r="AE30" s="82">
        <f t="shared" si="22"/>
        <v>200000000</v>
      </c>
      <c r="AF30" s="17">
        <f t="shared" si="22"/>
        <v>3</v>
      </c>
      <c r="AG30" s="82">
        <f t="shared" si="22"/>
        <v>1427118018</v>
      </c>
      <c r="AH30" s="17">
        <f t="shared" si="22"/>
        <v>0</v>
      </c>
      <c r="AI30" s="82">
        <f t="shared" si="22"/>
        <v>0</v>
      </c>
      <c r="AJ30" s="17">
        <f t="shared" si="22"/>
        <v>0</v>
      </c>
      <c r="AK30" s="82">
        <f t="shared" si="22"/>
        <v>0</v>
      </c>
      <c r="AL30" s="17">
        <f t="shared" si="22"/>
        <v>1</v>
      </c>
      <c r="AM30" s="82">
        <f t="shared" si="22"/>
        <v>271768289</v>
      </c>
      <c r="AN30" s="17">
        <f t="shared" si="22"/>
        <v>0</v>
      </c>
      <c r="AO30" s="82">
        <f t="shared" si="22"/>
        <v>0</v>
      </c>
      <c r="AP30" s="17">
        <f t="shared" si="22"/>
        <v>0</v>
      </c>
      <c r="AQ30" s="82">
        <f t="shared" si="22"/>
        <v>0</v>
      </c>
      <c r="AR30" s="17">
        <f t="shared" si="22"/>
        <v>0</v>
      </c>
      <c r="AS30" s="82">
        <f t="shared" si="22"/>
        <v>0</v>
      </c>
      <c r="AT30" s="17">
        <f t="shared" si="22"/>
        <v>0</v>
      </c>
      <c r="AU30" s="82">
        <f t="shared" si="22"/>
        <v>0</v>
      </c>
      <c r="AV30" s="21"/>
      <c r="AW30" s="22"/>
      <c r="AX30" s="21"/>
      <c r="AY30" s="22"/>
      <c r="AZ30" s="21"/>
      <c r="BA30" s="22"/>
      <c r="BB30" s="21"/>
      <c r="BC30" s="22"/>
      <c r="BD30" s="21"/>
      <c r="BE30" s="22"/>
      <c r="BF30" s="21"/>
      <c r="BG30" s="24"/>
      <c r="BH30" s="21"/>
      <c r="BI30" s="22"/>
      <c r="BJ30" s="25"/>
      <c r="BK30" s="24"/>
      <c r="BL30" s="26"/>
      <c r="BM30" s="24"/>
      <c r="BN30" s="27"/>
      <c r="BO30" s="28"/>
      <c r="BP30" s="27"/>
      <c r="BQ30" s="28"/>
      <c r="BR30" s="27"/>
      <c r="BS30" s="28"/>
    </row>
    <row r="31" spans="1:71" ht="21">
      <c r="A31" s="6" t="s">
        <v>22</v>
      </c>
      <c r="B31" s="90">
        <f t="shared" si="19"/>
        <v>7</v>
      </c>
      <c r="C31" s="82">
        <f t="shared" si="20"/>
        <v>3973546686</v>
      </c>
      <c r="D31" s="17">
        <f t="shared" si="21"/>
        <v>1</v>
      </c>
      <c r="E31" s="82">
        <f t="shared" si="21"/>
        <v>352048493</v>
      </c>
      <c r="F31" s="17">
        <f aca="true" t="shared" si="23" ref="F31:AU31">F20+F9</f>
        <v>0</v>
      </c>
      <c r="G31" s="82">
        <f t="shared" si="23"/>
        <v>0</v>
      </c>
      <c r="H31" s="17">
        <f t="shared" si="23"/>
        <v>0</v>
      </c>
      <c r="I31" s="82">
        <f t="shared" si="23"/>
        <v>0</v>
      </c>
      <c r="J31" s="17">
        <f t="shared" si="23"/>
        <v>0</v>
      </c>
      <c r="K31" s="82">
        <f t="shared" si="23"/>
        <v>0</v>
      </c>
      <c r="L31" s="17">
        <f t="shared" si="23"/>
        <v>0</v>
      </c>
      <c r="M31" s="82">
        <f t="shared" si="23"/>
        <v>0</v>
      </c>
      <c r="N31" s="17">
        <f t="shared" si="23"/>
        <v>0</v>
      </c>
      <c r="O31" s="82">
        <f t="shared" si="23"/>
        <v>0</v>
      </c>
      <c r="P31" s="17">
        <f t="shared" si="23"/>
        <v>1</v>
      </c>
      <c r="Q31" s="82">
        <f t="shared" si="23"/>
        <v>1052413411</v>
      </c>
      <c r="R31" s="17">
        <f t="shared" si="23"/>
        <v>1</v>
      </c>
      <c r="S31" s="82">
        <f t="shared" si="23"/>
        <v>109997868</v>
      </c>
      <c r="T31" s="17">
        <f t="shared" si="23"/>
        <v>0</v>
      </c>
      <c r="U31" s="82">
        <f t="shared" si="23"/>
        <v>0</v>
      </c>
      <c r="V31" s="17">
        <f t="shared" si="23"/>
        <v>0</v>
      </c>
      <c r="W31" s="82">
        <f t="shared" si="23"/>
        <v>0</v>
      </c>
      <c r="X31" s="17">
        <f t="shared" si="23"/>
        <v>1</v>
      </c>
      <c r="Y31" s="82">
        <f t="shared" si="23"/>
        <v>332819264</v>
      </c>
      <c r="Z31" s="17">
        <f t="shared" si="23"/>
        <v>0</v>
      </c>
      <c r="AA31" s="82">
        <f t="shared" si="23"/>
        <v>0</v>
      </c>
      <c r="AB31" s="17">
        <f t="shared" si="23"/>
        <v>1</v>
      </c>
      <c r="AC31" s="82">
        <f t="shared" si="23"/>
        <v>179961554</v>
      </c>
      <c r="AD31" s="17">
        <f t="shared" si="23"/>
        <v>1</v>
      </c>
      <c r="AE31" s="82">
        <f t="shared" si="23"/>
        <v>600000000</v>
      </c>
      <c r="AF31" s="17">
        <f t="shared" si="23"/>
        <v>0</v>
      </c>
      <c r="AG31" s="82">
        <f t="shared" si="23"/>
        <v>0</v>
      </c>
      <c r="AH31" s="17">
        <f t="shared" si="23"/>
        <v>0</v>
      </c>
      <c r="AI31" s="82">
        <f t="shared" si="23"/>
        <v>0</v>
      </c>
      <c r="AJ31" s="17">
        <f t="shared" si="23"/>
        <v>1</v>
      </c>
      <c r="AK31" s="82">
        <f t="shared" si="23"/>
        <v>1346306096</v>
      </c>
      <c r="AL31" s="17">
        <f t="shared" si="23"/>
        <v>0</v>
      </c>
      <c r="AM31" s="82">
        <f t="shared" si="23"/>
        <v>0</v>
      </c>
      <c r="AN31" s="17">
        <f t="shared" si="23"/>
        <v>0</v>
      </c>
      <c r="AO31" s="82">
        <f t="shared" si="23"/>
        <v>0</v>
      </c>
      <c r="AP31" s="17">
        <f t="shared" si="23"/>
        <v>0</v>
      </c>
      <c r="AQ31" s="82">
        <f t="shared" si="23"/>
        <v>0</v>
      </c>
      <c r="AR31" s="17">
        <f t="shared" si="23"/>
        <v>0</v>
      </c>
      <c r="AS31" s="82">
        <f t="shared" si="23"/>
        <v>0</v>
      </c>
      <c r="AT31" s="17">
        <f t="shared" si="23"/>
        <v>0</v>
      </c>
      <c r="AU31" s="82">
        <f t="shared" si="23"/>
        <v>0</v>
      </c>
      <c r="AV31" s="21"/>
      <c r="AW31" s="22"/>
      <c r="AX31" s="21"/>
      <c r="AY31" s="22"/>
      <c r="AZ31" s="21"/>
      <c r="BA31" s="22"/>
      <c r="BB31" s="21"/>
      <c r="BC31" s="22"/>
      <c r="BD31" s="21"/>
      <c r="BE31" s="22"/>
      <c r="BF31" s="21"/>
      <c r="BG31" s="24"/>
      <c r="BH31" s="21"/>
      <c r="BI31" s="22"/>
      <c r="BJ31" s="25"/>
      <c r="BK31" s="24"/>
      <c r="BL31" s="26"/>
      <c r="BM31" s="24"/>
      <c r="BN31" s="27"/>
      <c r="BO31" s="28"/>
      <c r="BP31" s="27"/>
      <c r="BQ31" s="28"/>
      <c r="BR31" s="27"/>
      <c r="BS31" s="28"/>
    </row>
    <row r="32" spans="1:71" ht="21">
      <c r="A32" s="6" t="s">
        <v>18</v>
      </c>
      <c r="B32" s="90">
        <f t="shared" si="19"/>
        <v>113</v>
      </c>
      <c r="C32" s="82">
        <f t="shared" si="20"/>
        <v>87166607324.64001</v>
      </c>
      <c r="D32" s="17">
        <f t="shared" si="21"/>
        <v>4</v>
      </c>
      <c r="E32" s="82">
        <f t="shared" si="21"/>
        <v>2369933687</v>
      </c>
      <c r="F32" s="17">
        <f aca="true" t="shared" si="24" ref="F32:AU32">F21+F10</f>
        <v>2</v>
      </c>
      <c r="G32" s="82">
        <f t="shared" si="24"/>
        <v>5118139062</v>
      </c>
      <c r="H32" s="17">
        <f t="shared" si="24"/>
        <v>5</v>
      </c>
      <c r="I32" s="82">
        <f t="shared" si="24"/>
        <v>786477127</v>
      </c>
      <c r="J32" s="17">
        <f t="shared" si="24"/>
        <v>5</v>
      </c>
      <c r="K32" s="82">
        <f t="shared" si="24"/>
        <v>14519349324</v>
      </c>
      <c r="L32" s="17">
        <f t="shared" si="24"/>
        <v>9</v>
      </c>
      <c r="M32" s="82">
        <f t="shared" si="24"/>
        <v>2912534573</v>
      </c>
      <c r="N32" s="17">
        <f t="shared" si="24"/>
        <v>5</v>
      </c>
      <c r="O32" s="82">
        <f t="shared" si="24"/>
        <v>3883306113.23</v>
      </c>
      <c r="P32" s="17">
        <f t="shared" si="24"/>
        <v>3</v>
      </c>
      <c r="Q32" s="82">
        <f t="shared" si="24"/>
        <v>2039694818</v>
      </c>
      <c r="R32" s="17">
        <f t="shared" si="24"/>
        <v>2</v>
      </c>
      <c r="S32" s="82">
        <f t="shared" si="24"/>
        <v>359482041.61</v>
      </c>
      <c r="T32" s="17">
        <f t="shared" si="24"/>
        <v>3</v>
      </c>
      <c r="U32" s="82">
        <f t="shared" si="24"/>
        <v>1003166090</v>
      </c>
      <c r="V32" s="17">
        <f t="shared" si="24"/>
        <v>1</v>
      </c>
      <c r="W32" s="82">
        <f t="shared" si="24"/>
        <v>127196620</v>
      </c>
      <c r="X32" s="17">
        <f t="shared" si="24"/>
        <v>40</v>
      </c>
      <c r="Y32" s="82">
        <f t="shared" si="24"/>
        <v>37835278356.8</v>
      </c>
      <c r="Z32" s="17">
        <f t="shared" si="24"/>
        <v>5</v>
      </c>
      <c r="AA32" s="82">
        <f t="shared" si="24"/>
        <v>4142221699</v>
      </c>
      <c r="AB32" s="17">
        <f t="shared" si="24"/>
        <v>3</v>
      </c>
      <c r="AC32" s="82">
        <f t="shared" si="24"/>
        <v>1208826024</v>
      </c>
      <c r="AD32" s="17">
        <f t="shared" si="24"/>
        <v>1</v>
      </c>
      <c r="AE32" s="82">
        <f t="shared" si="24"/>
        <v>82685743</v>
      </c>
      <c r="AF32" s="17">
        <f t="shared" si="24"/>
        <v>7</v>
      </c>
      <c r="AG32" s="82">
        <f t="shared" si="24"/>
        <v>2850458953</v>
      </c>
      <c r="AH32" s="17">
        <f t="shared" si="24"/>
        <v>5</v>
      </c>
      <c r="AI32" s="82">
        <f t="shared" si="24"/>
        <v>1438590378</v>
      </c>
      <c r="AJ32" s="17">
        <f t="shared" si="24"/>
        <v>2</v>
      </c>
      <c r="AK32" s="82">
        <f t="shared" si="24"/>
        <v>612928156</v>
      </c>
      <c r="AL32" s="17">
        <f t="shared" si="24"/>
        <v>5</v>
      </c>
      <c r="AM32" s="82">
        <f t="shared" si="24"/>
        <v>2280713578</v>
      </c>
      <c r="AN32" s="17">
        <f t="shared" si="24"/>
        <v>3</v>
      </c>
      <c r="AO32" s="82">
        <f t="shared" si="24"/>
        <v>641656421</v>
      </c>
      <c r="AP32" s="17">
        <f t="shared" si="24"/>
        <v>1</v>
      </c>
      <c r="AQ32" s="82">
        <f t="shared" si="24"/>
        <v>2289501000</v>
      </c>
      <c r="AR32" s="17">
        <f t="shared" si="24"/>
        <v>2</v>
      </c>
      <c r="AS32" s="82">
        <f t="shared" si="24"/>
        <v>664467560</v>
      </c>
      <c r="AT32" s="17">
        <f t="shared" si="24"/>
        <v>0</v>
      </c>
      <c r="AU32" s="82">
        <f t="shared" si="24"/>
        <v>0</v>
      </c>
      <c r="AV32" s="21"/>
      <c r="AW32" s="22"/>
      <c r="AX32" s="21"/>
      <c r="AY32" s="22"/>
      <c r="AZ32" s="21"/>
      <c r="BA32" s="22"/>
      <c r="BB32" s="21"/>
      <c r="BC32" s="22"/>
      <c r="BD32" s="21"/>
      <c r="BE32" s="22"/>
      <c r="BF32" s="21"/>
      <c r="BG32" s="24"/>
      <c r="BH32" s="21"/>
      <c r="BI32" s="22"/>
      <c r="BJ32" s="25"/>
      <c r="BK32" s="24"/>
      <c r="BL32" s="26"/>
      <c r="BM32" s="24"/>
      <c r="BN32" s="27"/>
      <c r="BO32" s="28"/>
      <c r="BP32" s="27"/>
      <c r="BQ32" s="28"/>
      <c r="BR32" s="27"/>
      <c r="BS32" s="28"/>
    </row>
    <row r="33" spans="1:71" ht="21">
      <c r="A33" s="6" t="s">
        <v>19</v>
      </c>
      <c r="B33" s="90">
        <f t="shared" si="19"/>
        <v>69</v>
      </c>
      <c r="C33" s="82">
        <f t="shared" si="20"/>
        <v>43023186270.07</v>
      </c>
      <c r="D33" s="17">
        <f t="shared" si="21"/>
        <v>5</v>
      </c>
      <c r="E33" s="82">
        <f t="shared" si="21"/>
        <v>190778472</v>
      </c>
      <c r="F33" s="17">
        <f aca="true" t="shared" si="25" ref="F33:AU33">F22+F11</f>
        <v>1</v>
      </c>
      <c r="G33" s="82">
        <f t="shared" si="25"/>
        <v>25445625</v>
      </c>
      <c r="H33" s="17">
        <f t="shared" si="25"/>
        <v>0</v>
      </c>
      <c r="I33" s="82">
        <f t="shared" si="25"/>
        <v>0</v>
      </c>
      <c r="J33" s="17">
        <f t="shared" si="25"/>
        <v>0</v>
      </c>
      <c r="K33" s="82">
        <f t="shared" si="25"/>
        <v>0</v>
      </c>
      <c r="L33" s="17">
        <f t="shared" si="25"/>
        <v>1</v>
      </c>
      <c r="M33" s="82">
        <f t="shared" si="25"/>
        <v>152497641</v>
      </c>
      <c r="N33" s="17">
        <f t="shared" si="25"/>
        <v>1</v>
      </c>
      <c r="O33" s="82">
        <f t="shared" si="25"/>
        <v>29000000</v>
      </c>
      <c r="P33" s="17">
        <f t="shared" si="25"/>
        <v>4</v>
      </c>
      <c r="Q33" s="82">
        <f t="shared" si="25"/>
        <v>1841520187</v>
      </c>
      <c r="R33" s="17">
        <f t="shared" si="25"/>
        <v>2</v>
      </c>
      <c r="S33" s="82">
        <f t="shared" si="25"/>
        <v>167058890</v>
      </c>
      <c r="T33" s="17">
        <f t="shared" si="25"/>
        <v>1</v>
      </c>
      <c r="U33" s="82">
        <f t="shared" si="25"/>
        <v>168768000</v>
      </c>
      <c r="V33" s="17">
        <f t="shared" si="25"/>
        <v>0</v>
      </c>
      <c r="W33" s="82">
        <f t="shared" si="25"/>
        <v>0</v>
      </c>
      <c r="X33" s="17">
        <f t="shared" si="25"/>
        <v>23</v>
      </c>
      <c r="Y33" s="82">
        <f t="shared" si="25"/>
        <v>19081218884.21</v>
      </c>
      <c r="Z33" s="17">
        <f t="shared" si="25"/>
        <v>2</v>
      </c>
      <c r="AA33" s="82">
        <f t="shared" si="25"/>
        <v>344456950</v>
      </c>
      <c r="AB33" s="17">
        <f t="shared" si="25"/>
        <v>5</v>
      </c>
      <c r="AC33" s="82">
        <f t="shared" si="25"/>
        <v>2297316895</v>
      </c>
      <c r="AD33" s="17">
        <f t="shared" si="25"/>
        <v>3</v>
      </c>
      <c r="AE33" s="82">
        <f t="shared" si="25"/>
        <v>2189586780</v>
      </c>
      <c r="AF33" s="17">
        <f t="shared" si="25"/>
        <v>4</v>
      </c>
      <c r="AG33" s="82">
        <f t="shared" si="25"/>
        <v>6224178126</v>
      </c>
      <c r="AH33" s="17">
        <f t="shared" si="25"/>
        <v>1</v>
      </c>
      <c r="AI33" s="82">
        <f t="shared" si="25"/>
        <v>280480000</v>
      </c>
      <c r="AJ33" s="17">
        <f t="shared" si="25"/>
        <v>8</v>
      </c>
      <c r="AK33" s="82">
        <f t="shared" si="25"/>
        <v>5499532030.860001</v>
      </c>
      <c r="AL33" s="17">
        <f t="shared" si="25"/>
        <v>3</v>
      </c>
      <c r="AM33" s="82">
        <f t="shared" si="25"/>
        <v>534658306</v>
      </c>
      <c r="AN33" s="17">
        <f t="shared" si="25"/>
        <v>0</v>
      </c>
      <c r="AO33" s="82">
        <f t="shared" si="25"/>
        <v>0</v>
      </c>
      <c r="AP33" s="17">
        <f t="shared" si="25"/>
        <v>2</v>
      </c>
      <c r="AQ33" s="82">
        <f t="shared" si="25"/>
        <v>1031064196</v>
      </c>
      <c r="AR33" s="17">
        <f t="shared" si="25"/>
        <v>0</v>
      </c>
      <c r="AS33" s="82">
        <f t="shared" si="25"/>
        <v>0</v>
      </c>
      <c r="AT33" s="17">
        <f t="shared" si="25"/>
        <v>3</v>
      </c>
      <c r="AU33" s="82">
        <f t="shared" si="25"/>
        <v>2965625287</v>
      </c>
      <c r="AV33" s="21"/>
      <c r="AW33" s="22"/>
      <c r="AX33" s="21"/>
      <c r="AY33" s="22"/>
      <c r="AZ33" s="21"/>
      <c r="BA33" s="22"/>
      <c r="BB33" s="21"/>
      <c r="BC33" s="22"/>
      <c r="BD33" s="21"/>
      <c r="BE33" s="22"/>
      <c r="BF33" s="21"/>
      <c r="BG33" s="24"/>
      <c r="BH33" s="21"/>
      <c r="BI33" s="22"/>
      <c r="BJ33" s="25"/>
      <c r="BK33" s="24"/>
      <c r="BL33" s="26"/>
      <c r="BM33" s="24"/>
      <c r="BN33" s="27"/>
      <c r="BO33" s="28"/>
      <c r="BP33" s="27"/>
      <c r="BQ33" s="28"/>
      <c r="BR33" s="27"/>
      <c r="BS33" s="28"/>
    </row>
    <row r="34" spans="1:71" ht="21" customHeight="1">
      <c r="A34" s="9" t="s">
        <v>33</v>
      </c>
      <c r="B34" s="91">
        <f aca="true" t="shared" si="26" ref="B34">SUM(B29:B33)</f>
        <v>208</v>
      </c>
      <c r="C34" s="83">
        <f>SUM(C29:C33)</f>
        <v>139827745878.71002</v>
      </c>
      <c r="D34" s="18">
        <f>SUM(D29:D33)</f>
        <v>11</v>
      </c>
      <c r="E34" s="83">
        <f>SUM(E29:E33)</f>
        <v>3370555646</v>
      </c>
      <c r="F34" s="18">
        <f>SUM(F29:F33)</f>
        <v>3</v>
      </c>
      <c r="G34" s="83">
        <f>SUM(G29:G33)</f>
        <v>5143584687</v>
      </c>
      <c r="H34" s="18">
        <f>SUM(H29:H33)</f>
        <v>5</v>
      </c>
      <c r="I34" s="83">
        <f>SUM(I29:I33)</f>
        <v>786477127</v>
      </c>
      <c r="J34" s="18">
        <f aca="true" t="shared" si="27" ref="C34:O34">SUM(J29:J33)</f>
        <v>6</v>
      </c>
      <c r="K34" s="83">
        <f t="shared" si="27"/>
        <v>15093081581</v>
      </c>
      <c r="L34" s="18">
        <f t="shared" si="27"/>
        <v>10</v>
      </c>
      <c r="M34" s="83">
        <f t="shared" si="27"/>
        <v>3065032214</v>
      </c>
      <c r="N34" s="18">
        <f t="shared" si="27"/>
        <v>7</v>
      </c>
      <c r="O34" s="83">
        <f t="shared" si="27"/>
        <v>4045042613.23</v>
      </c>
      <c r="P34" s="18">
        <f aca="true" t="shared" si="28" ref="P34:U34">SUM(P29:P33)</f>
        <v>11</v>
      </c>
      <c r="Q34" s="83">
        <f t="shared" si="28"/>
        <v>5004613751</v>
      </c>
      <c r="R34" s="18">
        <f t="shared" si="28"/>
        <v>6</v>
      </c>
      <c r="S34" s="83">
        <f t="shared" si="28"/>
        <v>772433284.61</v>
      </c>
      <c r="T34" s="18">
        <f t="shared" si="28"/>
        <v>6</v>
      </c>
      <c r="U34" s="83">
        <f t="shared" si="28"/>
        <v>1370785172</v>
      </c>
      <c r="V34" s="18">
        <f aca="true" t="shared" si="29" ref="V34:AA34">SUM(V29:V33)</f>
        <v>2</v>
      </c>
      <c r="W34" s="83">
        <f t="shared" si="29"/>
        <v>340906620</v>
      </c>
      <c r="X34" s="18">
        <f t="shared" si="29"/>
        <v>67</v>
      </c>
      <c r="Y34" s="83">
        <f t="shared" si="29"/>
        <v>58031131143.01</v>
      </c>
      <c r="Z34" s="18">
        <f t="shared" si="29"/>
        <v>7</v>
      </c>
      <c r="AA34" s="83">
        <f t="shared" si="29"/>
        <v>4486678649</v>
      </c>
      <c r="AB34" s="18">
        <f aca="true" t="shared" si="30" ref="AB34:AG34">SUM(AB29:AB33)</f>
        <v>9</v>
      </c>
      <c r="AC34" s="83">
        <f t="shared" si="30"/>
        <v>3686104473</v>
      </c>
      <c r="AD34" s="18">
        <f t="shared" si="30"/>
        <v>6</v>
      </c>
      <c r="AE34" s="83">
        <f t="shared" si="30"/>
        <v>3072272523</v>
      </c>
      <c r="AF34" s="18">
        <f t="shared" si="30"/>
        <v>14</v>
      </c>
      <c r="AG34" s="83">
        <f t="shared" si="30"/>
        <v>10501755097</v>
      </c>
      <c r="AH34" s="18">
        <f aca="true" t="shared" si="31" ref="AH34:AM34">SUM(AH29:AH33)</f>
        <v>6</v>
      </c>
      <c r="AI34" s="83">
        <f t="shared" si="31"/>
        <v>1719070378</v>
      </c>
      <c r="AJ34" s="18">
        <f t="shared" si="31"/>
        <v>11</v>
      </c>
      <c r="AK34" s="83">
        <f t="shared" si="31"/>
        <v>7458766282.860001</v>
      </c>
      <c r="AL34" s="18">
        <f t="shared" si="31"/>
        <v>10</v>
      </c>
      <c r="AM34" s="83">
        <f t="shared" si="31"/>
        <v>4287140173</v>
      </c>
      <c r="AN34" s="18">
        <f aca="true" t="shared" si="32" ref="AN34:AS34">SUM(AN29:AN33)</f>
        <v>3</v>
      </c>
      <c r="AO34" s="83">
        <f t="shared" si="32"/>
        <v>641656421</v>
      </c>
      <c r="AP34" s="18">
        <f t="shared" si="32"/>
        <v>3</v>
      </c>
      <c r="AQ34" s="83">
        <f t="shared" si="32"/>
        <v>3320565196</v>
      </c>
      <c r="AR34" s="18">
        <f t="shared" si="32"/>
        <v>2</v>
      </c>
      <c r="AS34" s="83">
        <f t="shared" si="32"/>
        <v>664467560</v>
      </c>
      <c r="AT34" s="18">
        <f aca="true" t="shared" si="33" ref="AT34:AU34">SUM(AT29:AT33)</f>
        <v>3</v>
      </c>
      <c r="AU34" s="83">
        <f t="shared" si="33"/>
        <v>2965625287</v>
      </c>
      <c r="AV34" s="29"/>
      <c r="AW34" s="30"/>
      <c r="AX34" s="29"/>
      <c r="AY34" s="30"/>
      <c r="AZ34" s="29"/>
      <c r="BA34" s="30"/>
      <c r="BB34" s="29"/>
      <c r="BC34" s="30"/>
      <c r="BD34" s="29"/>
      <c r="BE34" s="30"/>
      <c r="BF34" s="29"/>
      <c r="BG34" s="32"/>
      <c r="BH34" s="29"/>
      <c r="BI34" s="30"/>
      <c r="BJ34" s="33"/>
      <c r="BK34" s="32"/>
      <c r="BL34" s="34"/>
      <c r="BM34" s="32"/>
      <c r="BN34" s="35"/>
      <c r="BO34" s="36"/>
      <c r="BP34" s="35"/>
      <c r="BQ34" s="36"/>
      <c r="BR34" s="35"/>
      <c r="BS34" s="36"/>
    </row>
    <row r="35" spans="4:37" ht="15">
      <c r="D35"/>
      <c r="E35"/>
      <c r="F35"/>
      <c r="G35"/>
      <c r="H35"/>
      <c r="I35"/>
      <c r="J35"/>
      <c r="K35"/>
      <c r="L35"/>
      <c r="M35"/>
      <c r="N35"/>
      <c r="O35"/>
      <c r="P35"/>
      <c r="Q35"/>
      <c r="R35"/>
      <c r="S35"/>
      <c r="T35"/>
      <c r="U35"/>
      <c r="V35"/>
      <c r="W35"/>
      <c r="X35"/>
      <c r="Y35"/>
      <c r="Z35"/>
      <c r="AA35"/>
      <c r="AB35"/>
      <c r="AC35"/>
      <c r="AD35"/>
      <c r="AE35"/>
      <c r="AF35"/>
      <c r="AG35"/>
      <c r="AH35"/>
      <c r="AI35"/>
      <c r="AJ35"/>
      <c r="AK35"/>
    </row>
    <row r="36" spans="4:37" ht="15">
      <c r="D36"/>
      <c r="E36"/>
      <c r="F36"/>
      <c r="G36"/>
      <c r="H36"/>
      <c r="I36"/>
      <c r="J36"/>
      <c r="K36"/>
      <c r="L36"/>
      <c r="M36"/>
      <c r="N36"/>
      <c r="O36"/>
      <c r="P36"/>
      <c r="Q36"/>
      <c r="R36"/>
      <c r="S36"/>
      <c r="T36"/>
      <c r="U36"/>
      <c r="V36"/>
      <c r="W36"/>
      <c r="X36"/>
      <c r="Y36"/>
      <c r="Z36"/>
      <c r="AA36"/>
      <c r="AB36"/>
      <c r="AC36"/>
      <c r="AD36"/>
      <c r="AE36"/>
      <c r="AF36"/>
      <c r="AG36"/>
      <c r="AH36"/>
      <c r="AI36"/>
      <c r="AJ36"/>
      <c r="AK36"/>
    </row>
    <row r="37" spans="1:37" ht="25.8">
      <c r="A37" s="7" t="s">
        <v>34</v>
      </c>
      <c r="D37"/>
      <c r="E37"/>
      <c r="F37"/>
      <c r="G37"/>
      <c r="H37"/>
      <c r="I37"/>
      <c r="J37"/>
      <c r="K37"/>
      <c r="L37"/>
      <c r="M37"/>
      <c r="N37"/>
      <c r="O37"/>
      <c r="P37"/>
      <c r="Q37"/>
      <c r="R37"/>
      <c r="S37"/>
      <c r="T37"/>
      <c r="U37"/>
      <c r="V37"/>
      <c r="W37"/>
      <c r="X37"/>
      <c r="Y37"/>
      <c r="Z37"/>
      <c r="AA37"/>
      <c r="AB37"/>
      <c r="AC37"/>
      <c r="AD37"/>
      <c r="AE37"/>
      <c r="AF37"/>
      <c r="AG37"/>
      <c r="AH37"/>
      <c r="AI37"/>
      <c r="AJ37"/>
      <c r="AK37"/>
    </row>
    <row r="38" spans="1:72" s="5" customFormat="1" ht="31.5" customHeight="1">
      <c r="A38" s="8"/>
      <c r="B38" s="117" t="s">
        <v>46</v>
      </c>
      <c r="C38" s="117"/>
      <c r="D38" s="116" t="s">
        <v>115</v>
      </c>
      <c r="E38" s="117"/>
      <c r="F38" s="116" t="s">
        <v>102</v>
      </c>
      <c r="G38" s="117"/>
      <c r="H38" s="116" t="s">
        <v>77</v>
      </c>
      <c r="I38" s="117"/>
      <c r="J38" s="116" t="s">
        <v>75</v>
      </c>
      <c r="K38" s="117"/>
      <c r="L38" s="116" t="s">
        <v>74</v>
      </c>
      <c r="M38" s="117"/>
      <c r="N38" s="116" t="s">
        <v>72</v>
      </c>
      <c r="O38" s="117"/>
      <c r="P38" s="116" t="s">
        <v>70</v>
      </c>
      <c r="Q38" s="117"/>
      <c r="R38" s="116" t="s">
        <v>69</v>
      </c>
      <c r="S38" s="117"/>
      <c r="T38" s="116" t="s">
        <v>67</v>
      </c>
      <c r="U38" s="117"/>
      <c r="V38" s="116" t="s">
        <v>66</v>
      </c>
      <c r="W38" s="117"/>
      <c r="X38" s="116" t="s">
        <v>64</v>
      </c>
      <c r="Y38" s="117"/>
      <c r="Z38" s="116" t="s">
        <v>63</v>
      </c>
      <c r="AA38" s="117"/>
      <c r="AB38" s="116" t="s">
        <v>61</v>
      </c>
      <c r="AC38" s="117"/>
      <c r="AD38" s="116" t="s">
        <v>60</v>
      </c>
      <c r="AE38" s="117"/>
      <c r="AF38" s="116" t="s">
        <v>58</v>
      </c>
      <c r="AG38" s="117"/>
      <c r="AH38" s="116" t="s">
        <v>57</v>
      </c>
      <c r="AI38" s="117"/>
      <c r="AJ38" s="116" t="s">
        <v>55</v>
      </c>
      <c r="AK38" s="117"/>
      <c r="AL38" s="116" t="s">
        <v>54</v>
      </c>
      <c r="AM38" s="117"/>
      <c r="AN38" s="116" t="s">
        <v>52</v>
      </c>
      <c r="AO38" s="117"/>
      <c r="AP38" s="116" t="s">
        <v>51</v>
      </c>
      <c r="AQ38" s="117"/>
      <c r="AR38" s="116" t="s">
        <v>50</v>
      </c>
      <c r="AS38" s="117"/>
      <c r="AT38" s="116" t="s">
        <v>49</v>
      </c>
      <c r="AU38" s="117"/>
      <c r="AV38" s="120"/>
      <c r="AW38" s="121"/>
      <c r="AX38" s="120"/>
      <c r="AY38" s="121"/>
      <c r="AZ38" s="120"/>
      <c r="BA38" s="121"/>
      <c r="BB38" s="120"/>
      <c r="BC38" s="121"/>
      <c r="BD38" s="120"/>
      <c r="BE38" s="121"/>
      <c r="BF38" s="120"/>
      <c r="BG38" s="121"/>
      <c r="BH38" s="120"/>
      <c r="BI38" s="121"/>
      <c r="BJ38" s="120"/>
      <c r="BK38" s="121"/>
      <c r="BL38" s="120"/>
      <c r="BM38" s="121"/>
      <c r="BN38" s="120"/>
      <c r="BO38" s="121"/>
      <c r="BP38" s="120"/>
      <c r="BQ38" s="121"/>
      <c r="BR38" s="120"/>
      <c r="BS38" s="120"/>
      <c r="BT38"/>
    </row>
    <row r="39" spans="2:72" s="5" customFormat="1" ht="32.25" customHeight="1">
      <c r="B39" s="89" t="s">
        <v>20</v>
      </c>
      <c r="C39" s="81" t="s">
        <v>21</v>
      </c>
      <c r="D39" s="89" t="s">
        <v>20</v>
      </c>
      <c r="E39" s="81" t="s">
        <v>21</v>
      </c>
      <c r="F39" s="89" t="s">
        <v>20</v>
      </c>
      <c r="G39" s="81" t="s">
        <v>21</v>
      </c>
      <c r="H39" s="89" t="s">
        <v>20</v>
      </c>
      <c r="I39" s="81" t="s">
        <v>21</v>
      </c>
      <c r="J39" s="89" t="s">
        <v>20</v>
      </c>
      <c r="K39" s="81" t="s">
        <v>21</v>
      </c>
      <c r="L39" s="89" t="s">
        <v>20</v>
      </c>
      <c r="M39" s="81" t="s">
        <v>21</v>
      </c>
      <c r="N39" s="89" t="s">
        <v>20</v>
      </c>
      <c r="O39" s="81" t="s">
        <v>21</v>
      </c>
      <c r="P39" s="89" t="s">
        <v>20</v>
      </c>
      <c r="Q39" s="81" t="s">
        <v>21</v>
      </c>
      <c r="R39" s="89" t="s">
        <v>20</v>
      </c>
      <c r="S39" s="81" t="s">
        <v>21</v>
      </c>
      <c r="T39" s="89" t="s">
        <v>20</v>
      </c>
      <c r="U39" s="81" t="s">
        <v>21</v>
      </c>
      <c r="V39" s="89" t="s">
        <v>20</v>
      </c>
      <c r="W39" s="81" t="s">
        <v>21</v>
      </c>
      <c r="X39" s="89" t="s">
        <v>20</v>
      </c>
      <c r="Y39" s="81" t="s">
        <v>21</v>
      </c>
      <c r="Z39" s="89" t="s">
        <v>20</v>
      </c>
      <c r="AA39" s="81" t="s">
        <v>21</v>
      </c>
      <c r="AB39" s="89" t="s">
        <v>20</v>
      </c>
      <c r="AC39" s="81" t="s">
        <v>21</v>
      </c>
      <c r="AD39" s="89" t="s">
        <v>20</v>
      </c>
      <c r="AE39" s="81" t="s">
        <v>21</v>
      </c>
      <c r="AF39" s="89" t="s">
        <v>20</v>
      </c>
      <c r="AG39" s="81" t="s">
        <v>21</v>
      </c>
      <c r="AH39" s="89" t="s">
        <v>20</v>
      </c>
      <c r="AI39" s="81" t="s">
        <v>21</v>
      </c>
      <c r="AJ39" s="89" t="s">
        <v>20</v>
      </c>
      <c r="AK39" s="81" t="s">
        <v>21</v>
      </c>
      <c r="AL39" s="89" t="s">
        <v>20</v>
      </c>
      <c r="AM39" s="81" t="s">
        <v>21</v>
      </c>
      <c r="AN39" s="89" t="s">
        <v>20</v>
      </c>
      <c r="AO39" s="81" t="s">
        <v>21</v>
      </c>
      <c r="AP39" s="89" t="s">
        <v>20</v>
      </c>
      <c r="AQ39" s="81" t="s">
        <v>21</v>
      </c>
      <c r="AR39" s="89" t="s">
        <v>20</v>
      </c>
      <c r="AS39" s="81" t="s">
        <v>21</v>
      </c>
      <c r="AT39" s="89" t="s">
        <v>20</v>
      </c>
      <c r="AU39" s="81" t="s">
        <v>21</v>
      </c>
      <c r="AV39" s="4"/>
      <c r="AW39" s="20"/>
      <c r="AX39" s="4"/>
      <c r="AY39" s="20"/>
      <c r="AZ39" s="4"/>
      <c r="BA39" s="20"/>
      <c r="BB39" s="4"/>
      <c r="BC39" s="20"/>
      <c r="BD39" s="4"/>
      <c r="BE39" s="20"/>
      <c r="BF39" s="4"/>
      <c r="BG39" s="20"/>
      <c r="BH39" s="4"/>
      <c r="BI39" s="20"/>
      <c r="BJ39" s="4"/>
      <c r="BK39" s="20"/>
      <c r="BL39" s="4"/>
      <c r="BM39" s="20"/>
      <c r="BN39" s="4"/>
      <c r="BO39" s="20"/>
      <c r="BP39" s="4"/>
      <c r="BQ39" s="20"/>
      <c r="BR39" s="4"/>
      <c r="BS39" s="20"/>
      <c r="BT39"/>
    </row>
    <row r="40" spans="1:71" ht="21">
      <c r="A40" s="9" t="s">
        <v>31</v>
      </c>
      <c r="B40" s="92">
        <f aca="true" t="shared" si="34" ref="B40:C40">B12</f>
        <v>172</v>
      </c>
      <c r="C40" s="84">
        <f t="shared" si="34"/>
        <v>123300827580.71002</v>
      </c>
      <c r="D40" s="19">
        <f>D12</f>
        <v>6</v>
      </c>
      <c r="E40" s="84">
        <f>E12</f>
        <v>3179777174</v>
      </c>
      <c r="F40" s="19">
        <f aca="true" t="shared" si="35" ref="F40:AH40">F12</f>
        <v>1</v>
      </c>
      <c r="G40" s="84">
        <f t="shared" si="35"/>
        <v>4816611241</v>
      </c>
      <c r="H40" s="19">
        <f t="shared" si="35"/>
        <v>3</v>
      </c>
      <c r="I40" s="84">
        <f t="shared" si="35"/>
        <v>574361127</v>
      </c>
      <c r="J40" s="19">
        <f t="shared" si="35"/>
        <v>4</v>
      </c>
      <c r="K40" s="84">
        <f t="shared" si="35"/>
        <v>1214407378</v>
      </c>
      <c r="L40" s="19">
        <f t="shared" si="35"/>
        <v>6</v>
      </c>
      <c r="M40" s="84">
        <f t="shared" si="35"/>
        <v>2539505718</v>
      </c>
      <c r="N40" s="19">
        <f t="shared" si="35"/>
        <v>6</v>
      </c>
      <c r="O40" s="84">
        <f t="shared" si="35"/>
        <v>4016042613.23</v>
      </c>
      <c r="P40" s="19">
        <f t="shared" si="35"/>
        <v>7</v>
      </c>
      <c r="Q40" s="84">
        <f t="shared" si="35"/>
        <v>4901307876</v>
      </c>
      <c r="R40" s="19">
        <f t="shared" si="35"/>
        <v>4</v>
      </c>
      <c r="S40" s="84">
        <f t="shared" si="35"/>
        <v>724431395.61</v>
      </c>
      <c r="T40" s="19">
        <f t="shared" si="35"/>
        <v>4</v>
      </c>
      <c r="U40" s="84">
        <f t="shared" si="35"/>
        <v>1118322090</v>
      </c>
      <c r="V40" s="19">
        <f t="shared" si="35"/>
        <v>2</v>
      </c>
      <c r="W40" s="84">
        <f t="shared" si="35"/>
        <v>340906620</v>
      </c>
      <c r="X40" s="19">
        <f t="shared" si="35"/>
        <v>66</v>
      </c>
      <c r="Y40" s="84">
        <f t="shared" si="35"/>
        <v>57859131143.01</v>
      </c>
      <c r="Z40" s="19">
        <f t="shared" si="35"/>
        <v>6</v>
      </c>
      <c r="AA40" s="84">
        <f t="shared" si="35"/>
        <v>4465171199</v>
      </c>
      <c r="AB40" s="19">
        <f t="shared" si="35"/>
        <v>6</v>
      </c>
      <c r="AC40" s="84">
        <f t="shared" si="35"/>
        <v>3301450748</v>
      </c>
      <c r="AD40" s="19">
        <f t="shared" si="35"/>
        <v>5</v>
      </c>
      <c r="AE40" s="84">
        <f t="shared" si="35"/>
        <v>2989586780</v>
      </c>
      <c r="AF40" s="19">
        <f t="shared" si="35"/>
        <v>12</v>
      </c>
      <c r="AG40" s="84">
        <f t="shared" si="35"/>
        <v>10439880097</v>
      </c>
      <c r="AH40" s="19">
        <f t="shared" si="35"/>
        <v>5</v>
      </c>
      <c r="AI40" s="84">
        <v>0</v>
      </c>
      <c r="AJ40" s="19">
        <f aca="true" t="shared" si="36" ref="AJ40:AU40">AJ12</f>
        <v>11</v>
      </c>
      <c r="AK40" s="84">
        <f t="shared" si="36"/>
        <v>7458766282.860001</v>
      </c>
      <c r="AL40" s="19">
        <f t="shared" si="36"/>
        <v>7</v>
      </c>
      <c r="AM40" s="84">
        <f t="shared" si="36"/>
        <v>4058210153</v>
      </c>
      <c r="AN40" s="19">
        <f t="shared" si="36"/>
        <v>3</v>
      </c>
      <c r="AO40" s="84">
        <f t="shared" si="36"/>
        <v>641656421</v>
      </c>
      <c r="AP40" s="19">
        <f t="shared" si="36"/>
        <v>3</v>
      </c>
      <c r="AQ40" s="84">
        <f t="shared" si="36"/>
        <v>3320565196</v>
      </c>
      <c r="AR40" s="19">
        <f t="shared" si="36"/>
        <v>2</v>
      </c>
      <c r="AS40" s="84">
        <f t="shared" si="36"/>
        <v>664467560</v>
      </c>
      <c r="AT40" s="19">
        <f t="shared" si="36"/>
        <v>3</v>
      </c>
      <c r="AU40" s="84">
        <f t="shared" si="36"/>
        <v>2965625287</v>
      </c>
      <c r="AV40" s="38"/>
      <c r="AW40" s="39"/>
      <c r="AX40" s="38"/>
      <c r="AY40" s="39"/>
      <c r="AZ40" s="38"/>
      <c r="BA40" s="39"/>
      <c r="BB40" s="38"/>
      <c r="BC40" s="39"/>
      <c r="BD40" s="38"/>
      <c r="BE40" s="39"/>
      <c r="BF40" s="40"/>
      <c r="BG40" s="40"/>
      <c r="BH40" s="38"/>
      <c r="BI40" s="39"/>
      <c r="BJ40" s="41"/>
      <c r="BK40" s="40"/>
      <c r="BL40" s="42"/>
      <c r="BM40" s="40"/>
      <c r="BN40" s="43"/>
      <c r="BO40" s="44"/>
      <c r="BP40" s="43"/>
      <c r="BQ40" s="44"/>
      <c r="BR40" s="43"/>
      <c r="BS40" s="44"/>
    </row>
    <row r="41" spans="1:71" ht="21">
      <c r="A41" s="9" t="s">
        <v>32</v>
      </c>
      <c r="B41" s="92">
        <f aca="true" t="shared" si="37" ref="B41:C41">B23</f>
        <v>36</v>
      </c>
      <c r="C41" s="84">
        <f t="shared" si="37"/>
        <v>16526918298</v>
      </c>
      <c r="D41" s="19">
        <f>D23</f>
        <v>5</v>
      </c>
      <c r="E41" s="84">
        <f>E23</f>
        <v>190778472</v>
      </c>
      <c r="F41" s="19">
        <f aca="true" t="shared" si="38" ref="F41:AU41">F23</f>
        <v>2</v>
      </c>
      <c r="G41" s="84">
        <f t="shared" si="38"/>
        <v>326973446</v>
      </c>
      <c r="H41" s="19">
        <f t="shared" si="38"/>
        <v>2</v>
      </c>
      <c r="I41" s="84">
        <f t="shared" si="38"/>
        <v>212116000</v>
      </c>
      <c r="J41" s="19">
        <f t="shared" si="38"/>
        <v>2</v>
      </c>
      <c r="K41" s="84">
        <f t="shared" si="38"/>
        <v>13878674203</v>
      </c>
      <c r="L41" s="19">
        <f t="shared" si="38"/>
        <v>4</v>
      </c>
      <c r="M41" s="84">
        <f t="shared" si="38"/>
        <v>525526496</v>
      </c>
      <c r="N41" s="19">
        <f t="shared" si="38"/>
        <v>1</v>
      </c>
      <c r="O41" s="84">
        <f t="shared" si="38"/>
        <v>29000000</v>
      </c>
      <c r="P41" s="19">
        <f t="shared" si="38"/>
        <v>4</v>
      </c>
      <c r="Q41" s="84">
        <f t="shared" si="38"/>
        <v>103305875</v>
      </c>
      <c r="R41" s="19">
        <f t="shared" si="38"/>
        <v>2</v>
      </c>
      <c r="S41" s="84">
        <f t="shared" si="38"/>
        <v>48001889</v>
      </c>
      <c r="T41" s="19">
        <f t="shared" si="38"/>
        <v>2</v>
      </c>
      <c r="U41" s="84">
        <f t="shared" si="38"/>
        <v>252463082</v>
      </c>
      <c r="V41" s="19">
        <f t="shared" si="38"/>
        <v>0</v>
      </c>
      <c r="W41" s="84">
        <f t="shared" si="38"/>
        <v>0</v>
      </c>
      <c r="X41" s="19">
        <f t="shared" si="38"/>
        <v>1</v>
      </c>
      <c r="Y41" s="84">
        <f t="shared" si="38"/>
        <v>172000000</v>
      </c>
      <c r="Z41" s="19">
        <f t="shared" si="38"/>
        <v>1</v>
      </c>
      <c r="AA41" s="84">
        <f t="shared" si="38"/>
        <v>21507450</v>
      </c>
      <c r="AB41" s="19">
        <f t="shared" si="38"/>
        <v>3</v>
      </c>
      <c r="AC41" s="84">
        <f t="shared" si="38"/>
        <v>384653725</v>
      </c>
      <c r="AD41" s="19">
        <f t="shared" si="38"/>
        <v>1</v>
      </c>
      <c r="AE41" s="84">
        <f t="shared" si="38"/>
        <v>82685743</v>
      </c>
      <c r="AF41" s="19">
        <f t="shared" si="38"/>
        <v>2</v>
      </c>
      <c r="AG41" s="84">
        <f t="shared" si="38"/>
        <v>61875000</v>
      </c>
      <c r="AH41" s="19">
        <f t="shared" si="38"/>
        <v>1</v>
      </c>
      <c r="AI41" s="84">
        <f t="shared" si="38"/>
        <v>8426897</v>
      </c>
      <c r="AJ41" s="19">
        <f t="shared" si="38"/>
        <v>0</v>
      </c>
      <c r="AK41" s="84">
        <f t="shared" si="38"/>
        <v>0</v>
      </c>
      <c r="AL41" s="19">
        <f t="shared" si="38"/>
        <v>3</v>
      </c>
      <c r="AM41" s="84">
        <f t="shared" si="38"/>
        <v>228930020</v>
      </c>
      <c r="AN41" s="19">
        <f t="shared" si="38"/>
        <v>0</v>
      </c>
      <c r="AO41" s="84">
        <f t="shared" si="38"/>
        <v>0</v>
      </c>
      <c r="AP41" s="19">
        <f t="shared" si="38"/>
        <v>0</v>
      </c>
      <c r="AQ41" s="84">
        <f t="shared" si="38"/>
        <v>0</v>
      </c>
      <c r="AR41" s="19">
        <f t="shared" si="38"/>
        <v>0</v>
      </c>
      <c r="AS41" s="84">
        <f t="shared" si="38"/>
        <v>0</v>
      </c>
      <c r="AT41" s="19">
        <f t="shared" si="38"/>
        <v>0</v>
      </c>
      <c r="AU41" s="84">
        <f t="shared" si="38"/>
        <v>0</v>
      </c>
      <c r="AV41" s="38"/>
      <c r="AW41" s="39"/>
      <c r="AX41" s="38"/>
      <c r="AY41" s="39"/>
      <c r="AZ41" s="38"/>
      <c r="BA41" s="39"/>
      <c r="BB41" s="38"/>
      <c r="BC41" s="39"/>
      <c r="BD41" s="38"/>
      <c r="BE41" s="39"/>
      <c r="BF41" s="40"/>
      <c r="BG41" s="40"/>
      <c r="BH41" s="38"/>
      <c r="BI41" s="39"/>
      <c r="BJ41" s="41"/>
      <c r="BK41" s="40"/>
      <c r="BL41" s="42"/>
      <c r="BM41" s="40"/>
      <c r="BN41" s="43"/>
      <c r="BO41" s="44"/>
      <c r="BP41" s="43"/>
      <c r="BQ41" s="44"/>
      <c r="BR41" s="43"/>
      <c r="BS41" s="44"/>
    </row>
    <row r="42" spans="1:69" ht="21">
      <c r="A42" s="9" t="s">
        <v>33</v>
      </c>
      <c r="B42" s="91">
        <f aca="true" t="shared" si="39" ref="B42:C42">B34</f>
        <v>208</v>
      </c>
      <c r="C42" s="83">
        <f t="shared" si="39"/>
        <v>139827745878.71002</v>
      </c>
      <c r="D42" s="18">
        <f>D34</f>
        <v>11</v>
      </c>
      <c r="E42" s="83">
        <f>E34</f>
        <v>3370555646</v>
      </c>
      <c r="F42" s="18">
        <f aca="true" t="shared" si="40" ref="F42:AU42">F34</f>
        <v>3</v>
      </c>
      <c r="G42" s="83">
        <f t="shared" si="40"/>
        <v>5143584687</v>
      </c>
      <c r="H42" s="18">
        <f t="shared" si="40"/>
        <v>5</v>
      </c>
      <c r="I42" s="83">
        <f t="shared" si="40"/>
        <v>786477127</v>
      </c>
      <c r="J42" s="18">
        <f t="shared" si="40"/>
        <v>6</v>
      </c>
      <c r="K42" s="83">
        <f t="shared" si="40"/>
        <v>15093081581</v>
      </c>
      <c r="L42" s="18">
        <f t="shared" si="40"/>
        <v>10</v>
      </c>
      <c r="M42" s="83">
        <f t="shared" si="40"/>
        <v>3065032214</v>
      </c>
      <c r="N42" s="18">
        <f t="shared" si="40"/>
        <v>7</v>
      </c>
      <c r="O42" s="83">
        <f t="shared" si="40"/>
        <v>4045042613.23</v>
      </c>
      <c r="P42" s="18">
        <f t="shared" si="40"/>
        <v>11</v>
      </c>
      <c r="Q42" s="83">
        <f t="shared" si="40"/>
        <v>5004613751</v>
      </c>
      <c r="R42" s="18">
        <f t="shared" si="40"/>
        <v>6</v>
      </c>
      <c r="S42" s="83">
        <f t="shared" si="40"/>
        <v>772433284.61</v>
      </c>
      <c r="T42" s="18">
        <f t="shared" si="40"/>
        <v>6</v>
      </c>
      <c r="U42" s="83">
        <f t="shared" si="40"/>
        <v>1370785172</v>
      </c>
      <c r="V42" s="18">
        <f t="shared" si="40"/>
        <v>2</v>
      </c>
      <c r="W42" s="83">
        <f t="shared" si="40"/>
        <v>340906620</v>
      </c>
      <c r="X42" s="18">
        <f t="shared" si="40"/>
        <v>67</v>
      </c>
      <c r="Y42" s="83">
        <f t="shared" si="40"/>
        <v>58031131143.01</v>
      </c>
      <c r="Z42" s="18">
        <f t="shared" si="40"/>
        <v>7</v>
      </c>
      <c r="AA42" s="83">
        <f t="shared" si="40"/>
        <v>4486678649</v>
      </c>
      <c r="AB42" s="18">
        <f t="shared" si="40"/>
        <v>9</v>
      </c>
      <c r="AC42" s="83">
        <f t="shared" si="40"/>
        <v>3686104473</v>
      </c>
      <c r="AD42" s="18">
        <f t="shared" si="40"/>
        <v>6</v>
      </c>
      <c r="AE42" s="83">
        <f t="shared" si="40"/>
        <v>3072272523</v>
      </c>
      <c r="AF42" s="18">
        <f t="shared" si="40"/>
        <v>14</v>
      </c>
      <c r="AG42" s="83">
        <f t="shared" si="40"/>
        <v>10501755097</v>
      </c>
      <c r="AH42" s="18">
        <f t="shared" si="40"/>
        <v>6</v>
      </c>
      <c r="AI42" s="83">
        <f t="shared" si="40"/>
        <v>1719070378</v>
      </c>
      <c r="AJ42" s="18">
        <f t="shared" si="40"/>
        <v>11</v>
      </c>
      <c r="AK42" s="83">
        <f t="shared" si="40"/>
        <v>7458766282.860001</v>
      </c>
      <c r="AL42" s="18">
        <f t="shared" si="40"/>
        <v>10</v>
      </c>
      <c r="AM42" s="83">
        <f t="shared" si="40"/>
        <v>4287140173</v>
      </c>
      <c r="AN42" s="18">
        <f t="shared" si="40"/>
        <v>3</v>
      </c>
      <c r="AO42" s="83">
        <f t="shared" si="40"/>
        <v>641656421</v>
      </c>
      <c r="AP42" s="18">
        <f t="shared" si="40"/>
        <v>3</v>
      </c>
      <c r="AQ42" s="83">
        <f t="shared" si="40"/>
        <v>3320565196</v>
      </c>
      <c r="AR42" s="18">
        <f t="shared" si="40"/>
        <v>2</v>
      </c>
      <c r="AS42" s="83">
        <f t="shared" si="40"/>
        <v>664467560</v>
      </c>
      <c r="AT42" s="18">
        <f t="shared" si="40"/>
        <v>3</v>
      </c>
      <c r="AU42" s="83">
        <f t="shared" si="40"/>
        <v>2965625287</v>
      </c>
      <c r="AV42" s="29"/>
      <c r="AW42" s="30"/>
      <c r="AX42" s="29"/>
      <c r="AY42" s="30"/>
      <c r="AZ42" s="29"/>
      <c r="BA42" s="30"/>
      <c r="BB42" s="29"/>
      <c r="BC42" s="30"/>
      <c r="BD42" s="32"/>
      <c r="BE42" s="32"/>
      <c r="BF42" s="29"/>
      <c r="BG42" s="30"/>
      <c r="BH42" s="33"/>
      <c r="BI42" s="32"/>
      <c r="BJ42" s="34"/>
      <c r="BK42" s="32"/>
      <c r="BL42" s="35"/>
      <c r="BM42" s="36"/>
      <c r="BN42" s="35"/>
      <c r="BO42" s="36"/>
      <c r="BP42" s="35"/>
      <c r="BQ42" s="36"/>
    </row>
    <row r="46" ht="28.5">
      <c r="A46" s="11" t="s">
        <v>39</v>
      </c>
    </row>
    <row r="47" spans="1:2" ht="28.8">
      <c r="A47" s="11" t="s">
        <v>44</v>
      </c>
      <c r="B47" s="110" t="s">
        <v>117</v>
      </c>
    </row>
    <row r="48" ht="25.8">
      <c r="A48" s="10"/>
    </row>
    <row r="49" spans="2:3" ht="18.75">
      <c r="B49" s="118" t="s">
        <v>38</v>
      </c>
      <c r="C49" s="118"/>
    </row>
    <row r="50" spans="2:40" s="5" customFormat="1" ht="46.5" customHeight="1">
      <c r="B50" s="93"/>
      <c r="C50" s="80" t="s">
        <v>48</v>
      </c>
      <c r="D50" s="96" t="s">
        <v>116</v>
      </c>
      <c r="E50" s="96" t="s">
        <v>76</v>
      </c>
      <c r="F50" s="96" t="s">
        <v>73</v>
      </c>
      <c r="G50" s="96" t="s">
        <v>71</v>
      </c>
      <c r="H50" s="96" t="s">
        <v>68</v>
      </c>
      <c r="I50" s="96" t="s">
        <v>65</v>
      </c>
      <c r="J50" s="96" t="s">
        <v>62</v>
      </c>
      <c r="K50" s="96" t="s">
        <v>59</v>
      </c>
      <c r="L50" s="96" t="s">
        <v>56</v>
      </c>
      <c r="M50" s="96" t="s">
        <v>53</v>
      </c>
      <c r="N50" s="96" t="s">
        <v>47</v>
      </c>
      <c r="O50" s="93"/>
      <c r="P50" s="85"/>
      <c r="Q50" s="93"/>
      <c r="R50" s="85"/>
      <c r="S50" s="93"/>
      <c r="T50" s="85"/>
      <c r="U50" s="93"/>
      <c r="V50" s="85"/>
      <c r="W50" s="93"/>
      <c r="X50" s="85"/>
      <c r="Y50" s="93"/>
      <c r="Z50" s="85"/>
      <c r="AA50" s="93"/>
      <c r="AB50" s="85"/>
      <c r="AC50" s="93"/>
      <c r="AD50" s="85"/>
      <c r="AE50" s="93"/>
      <c r="AF50" s="85"/>
      <c r="AG50" s="93"/>
      <c r="AH50" s="85"/>
      <c r="AI50" s="93"/>
      <c r="AJ50" s="85"/>
      <c r="AK50" s="93"/>
      <c r="AL50" s="85"/>
      <c r="AM50" s="93"/>
      <c r="AN50" s="85"/>
    </row>
    <row r="51" spans="2:40" ht="21">
      <c r="B51" s="94" t="s">
        <v>31</v>
      </c>
      <c r="C51" s="86">
        <f>N51+M51+L51+K51+J51+I51+H51+G51+F51+E51+D51</f>
        <v>121590.18409971</v>
      </c>
      <c r="D51" s="86">
        <f>(E40+G40)/1000000</f>
        <v>7996.388415</v>
      </c>
      <c r="E51" s="86">
        <f>(I40+K40)/1000000</f>
        <v>1788.768505</v>
      </c>
      <c r="F51" s="86">
        <f>(M40+O40)/1000000</f>
        <v>6555.548331229999</v>
      </c>
      <c r="G51" s="86">
        <f>(Q40+S40)/1000000</f>
        <v>5625.739271609999</v>
      </c>
      <c r="H51" s="86">
        <f>(U40+W40)/1000000</f>
        <v>1459.22871</v>
      </c>
      <c r="I51" s="86">
        <f>(Y40+AA40)/1000000</f>
        <v>62324.30234201</v>
      </c>
      <c r="J51" s="86">
        <f>(AC40+AE40)/1000000</f>
        <v>6291.037528</v>
      </c>
      <c r="K51" s="86">
        <f>(AG40+AI40)/1000000</f>
        <v>10439.880097</v>
      </c>
      <c r="L51" s="86">
        <f>(AK40+AM40)/1000000</f>
        <v>11516.97643586</v>
      </c>
      <c r="M51" s="86">
        <f>(AO40+AQ40)/1000000</f>
        <v>3962.221617</v>
      </c>
      <c r="N51" s="86">
        <f>(AS40+AU40)/1000000</f>
        <v>3630.092847</v>
      </c>
      <c r="O51" s="88"/>
      <c r="P51" s="79"/>
      <c r="Q51" s="88"/>
      <c r="R51" s="79"/>
      <c r="S51" s="88"/>
      <c r="T51" s="79"/>
      <c r="U51" s="88"/>
      <c r="V51" s="79"/>
      <c r="W51" s="88"/>
      <c r="X51" s="79"/>
      <c r="Y51" s="88"/>
      <c r="Z51" s="79"/>
      <c r="AA51" s="88"/>
      <c r="AB51" s="79"/>
      <c r="AC51" s="88"/>
      <c r="AD51" s="79"/>
      <c r="AE51" s="88"/>
      <c r="AF51" s="79"/>
      <c r="AG51" s="88"/>
      <c r="AH51" s="79"/>
      <c r="AI51" s="88"/>
      <c r="AJ51" s="79"/>
      <c r="AK51" s="88"/>
      <c r="AL51" s="79"/>
      <c r="AM51" s="88"/>
      <c r="AN51" s="79"/>
    </row>
    <row r="52" spans="2:40" ht="21">
      <c r="B52" s="94" t="s">
        <v>36</v>
      </c>
      <c r="C52" s="86">
        <f>N52+M52+L52+K52+J52+I52+H52+G52+F52+E52+D52</f>
        <v>16526.918298</v>
      </c>
      <c r="D52" s="86">
        <f>(E41+G41)/1000000</f>
        <v>517.751918</v>
      </c>
      <c r="E52" s="86">
        <f>(I41+K41)/1000000</f>
        <v>14090.790203</v>
      </c>
      <c r="F52" s="86">
        <f>(M41+O41)/1000000</f>
        <v>554.526496</v>
      </c>
      <c r="G52" s="86">
        <f>(Q41+S41)/1000000</f>
        <v>151.307764</v>
      </c>
      <c r="H52" s="86">
        <f>(U41+W41)/1000000</f>
        <v>252.46308199999999</v>
      </c>
      <c r="I52" s="86">
        <f>(Y41+AA41)/1000000</f>
        <v>193.50745</v>
      </c>
      <c r="J52" s="86">
        <f>(AC41+AE41)/1000000</f>
        <v>467.339468</v>
      </c>
      <c r="K52" s="86">
        <f>(AG41+AI41)/1000000</f>
        <v>70.301897</v>
      </c>
      <c r="L52" s="86">
        <f>(AK41+AM41)/1000000</f>
        <v>228.93002</v>
      </c>
      <c r="M52" s="86">
        <f>(AO41+AQ41)/1000000</f>
        <v>0</v>
      </c>
      <c r="N52" s="86">
        <f>(AS41+AU41)/1000000</f>
        <v>0</v>
      </c>
      <c r="O52" s="88"/>
      <c r="P52" s="79"/>
      <c r="Q52" s="88"/>
      <c r="R52" s="79"/>
      <c r="S52" s="88"/>
      <c r="T52" s="79"/>
      <c r="U52" s="88"/>
      <c r="V52" s="79"/>
      <c r="W52" s="88"/>
      <c r="X52" s="79"/>
      <c r="Y52" s="88"/>
      <c r="Z52" s="79"/>
      <c r="AA52" s="88"/>
      <c r="AB52" s="79"/>
      <c r="AC52" s="88"/>
      <c r="AD52" s="79"/>
      <c r="AE52" s="88"/>
      <c r="AF52" s="79"/>
      <c r="AG52" s="88"/>
      <c r="AH52" s="79"/>
      <c r="AI52" s="88"/>
      <c r="AJ52" s="79"/>
      <c r="AK52" s="88"/>
      <c r="AL52" s="79"/>
      <c r="AM52" s="88"/>
      <c r="AN52" s="79"/>
    </row>
    <row r="53" spans="2:40" ht="21">
      <c r="B53" s="94" t="s">
        <v>33</v>
      </c>
      <c r="C53" s="84">
        <f>+C51+C52</f>
        <v>138117.10239771</v>
      </c>
      <c r="D53" s="84">
        <f>+D51+D52</f>
        <v>8514.140333000001</v>
      </c>
      <c r="E53" s="84">
        <f>+E51+E52</f>
        <v>15879.558708</v>
      </c>
      <c r="F53" s="84">
        <f>+F51+F52</f>
        <v>7110.074827229999</v>
      </c>
      <c r="G53" s="84">
        <f aca="true" t="shared" si="41" ref="C53:J53">+G51+G52</f>
        <v>5777.0470356099995</v>
      </c>
      <c r="H53" s="84">
        <f t="shared" si="41"/>
        <v>1711.691792</v>
      </c>
      <c r="I53" s="84">
        <f t="shared" si="41"/>
        <v>62517.80979201</v>
      </c>
      <c r="J53" s="84">
        <f t="shared" si="41"/>
        <v>6758.376996</v>
      </c>
      <c r="K53" s="84">
        <f aca="true" t="shared" si="42" ref="K53:N53">+K51+K52</f>
        <v>10510.181993999999</v>
      </c>
      <c r="L53" s="84">
        <f t="shared" si="42"/>
        <v>11745.90645586</v>
      </c>
      <c r="M53" s="84">
        <f t="shared" si="42"/>
        <v>3962.221617</v>
      </c>
      <c r="N53" s="84">
        <f t="shared" si="42"/>
        <v>3630.092847</v>
      </c>
      <c r="O53" s="88"/>
      <c r="P53" s="79"/>
      <c r="Q53" s="88"/>
      <c r="R53" s="79"/>
      <c r="S53" s="88"/>
      <c r="T53" s="79"/>
      <c r="U53" s="88"/>
      <c r="V53" s="79"/>
      <c r="W53" s="88"/>
      <c r="X53" s="79"/>
      <c r="Y53" s="88"/>
      <c r="Z53" s="79"/>
      <c r="AA53" s="88"/>
      <c r="AB53" s="79"/>
      <c r="AC53" s="88"/>
      <c r="AD53" s="79"/>
      <c r="AE53" s="88"/>
      <c r="AF53" s="79"/>
      <c r="AG53" s="88"/>
      <c r="AH53" s="79"/>
      <c r="AI53" s="88"/>
      <c r="AJ53" s="79"/>
      <c r="AK53" s="88"/>
      <c r="AL53" s="79"/>
      <c r="AM53" s="88"/>
      <c r="AN53" s="79"/>
    </row>
    <row r="54" spans="4:37" ht="15">
      <c r="D54" s="79"/>
      <c r="E54" s="88"/>
      <c r="F54" s="79"/>
      <c r="G54" s="88"/>
      <c r="H54" s="79"/>
      <c r="I54" s="88"/>
      <c r="J54" s="79"/>
      <c r="K54" s="88"/>
      <c r="L54" s="79"/>
      <c r="M54" s="88"/>
      <c r="N54" s="79"/>
      <c r="O54" s="88"/>
      <c r="P54" s="79"/>
      <c r="Q54" s="88"/>
      <c r="R54" s="79"/>
      <c r="S54" s="88"/>
      <c r="T54" s="79"/>
      <c r="U54" s="88"/>
      <c r="V54" s="79"/>
      <c r="W54" s="88"/>
      <c r="X54" s="79"/>
      <c r="Y54" s="88"/>
      <c r="Z54" s="79"/>
      <c r="AA54"/>
      <c r="AB54"/>
      <c r="AC54"/>
      <c r="AD54"/>
      <c r="AE54"/>
      <c r="AF54"/>
      <c r="AG54"/>
      <c r="AH54"/>
      <c r="AI54"/>
      <c r="AJ54"/>
      <c r="AK54"/>
    </row>
    <row r="55" spans="4:37" ht="15">
      <c r="D55" s="79"/>
      <c r="E55" s="88"/>
      <c r="F55" s="79"/>
      <c r="G55" s="88"/>
      <c r="H55" s="79"/>
      <c r="I55" s="88"/>
      <c r="J55" s="79"/>
      <c r="K55" s="88"/>
      <c r="L55" s="79"/>
      <c r="M55" s="88"/>
      <c r="N55" s="79"/>
      <c r="O55" s="88"/>
      <c r="P55" s="79"/>
      <c r="Q55" s="88"/>
      <c r="R55" s="79"/>
      <c r="S55" s="88"/>
      <c r="T55" s="79"/>
      <c r="U55" s="88"/>
      <c r="V55" s="79"/>
      <c r="W55" s="88"/>
      <c r="X55" s="79"/>
      <c r="Y55" s="88"/>
      <c r="Z55" s="79"/>
      <c r="AA55"/>
      <c r="AB55"/>
      <c r="AC55"/>
      <c r="AD55"/>
      <c r="AE55"/>
      <c r="AF55"/>
      <c r="AG55"/>
      <c r="AH55"/>
      <c r="AI55"/>
      <c r="AJ55"/>
      <c r="AK55"/>
    </row>
    <row r="56" spans="3:37" ht="23.25" customHeight="1">
      <c r="C56" s="87" t="s">
        <v>37</v>
      </c>
      <c r="D56" s="79"/>
      <c r="E56" s="88"/>
      <c r="F56" s="79"/>
      <c r="G56" s="88"/>
      <c r="H56" s="79"/>
      <c r="I56" s="88"/>
      <c r="J56" s="79"/>
      <c r="K56" s="88"/>
      <c r="L56" s="79"/>
      <c r="M56" s="88"/>
      <c r="N56" s="79"/>
      <c r="O56" s="88"/>
      <c r="P56" s="79"/>
      <c r="Q56" s="88"/>
      <c r="R56" s="79"/>
      <c r="S56" s="88"/>
      <c r="T56" s="79"/>
      <c r="U56" s="88"/>
      <c r="V56" s="79"/>
      <c r="W56" s="88"/>
      <c r="X56" s="79"/>
      <c r="Y56" s="88"/>
      <c r="Z56" s="79"/>
      <c r="AA56"/>
      <c r="AB56"/>
      <c r="AC56"/>
      <c r="AD56"/>
      <c r="AE56"/>
      <c r="AF56"/>
      <c r="AG56"/>
      <c r="AH56"/>
      <c r="AI56"/>
      <c r="AJ56"/>
      <c r="AK56"/>
    </row>
    <row r="57" spans="2:40" s="5" customFormat="1" ht="48" customHeight="1">
      <c r="B57" s="93"/>
      <c r="C57" s="80" t="s">
        <v>48</v>
      </c>
      <c r="D57" s="96" t="s">
        <v>116</v>
      </c>
      <c r="E57" s="96" t="s">
        <v>76</v>
      </c>
      <c r="F57" s="96" t="s">
        <v>73</v>
      </c>
      <c r="G57" s="96" t="s">
        <v>71</v>
      </c>
      <c r="H57" s="96" t="s">
        <v>68</v>
      </c>
      <c r="I57" s="96" t="s">
        <v>65</v>
      </c>
      <c r="J57" s="96" t="s">
        <v>62</v>
      </c>
      <c r="K57" s="96" t="s">
        <v>59</v>
      </c>
      <c r="L57" s="96" t="s">
        <v>56</v>
      </c>
      <c r="M57" s="96" t="s">
        <v>53</v>
      </c>
      <c r="N57" s="96" t="s">
        <v>47</v>
      </c>
      <c r="O57" s="93"/>
      <c r="P57" s="85"/>
      <c r="Q57" s="93"/>
      <c r="R57" s="85"/>
      <c r="S57" s="93"/>
      <c r="T57" s="85"/>
      <c r="U57" s="93"/>
      <c r="V57" s="85"/>
      <c r="W57" s="93"/>
      <c r="X57" s="85"/>
      <c r="Y57" s="93"/>
      <c r="Z57" s="85"/>
      <c r="AA57" s="93"/>
      <c r="AB57" s="85"/>
      <c r="AC57" s="93"/>
      <c r="AD57" s="85"/>
      <c r="AE57" s="93"/>
      <c r="AF57" s="85"/>
      <c r="AG57" s="93"/>
      <c r="AH57" s="85"/>
      <c r="AI57" s="93"/>
      <c r="AJ57" s="85"/>
      <c r="AK57" s="93"/>
      <c r="AL57" s="85"/>
      <c r="AM57" s="93"/>
      <c r="AN57" s="85"/>
    </row>
    <row r="58" spans="2:40" ht="21">
      <c r="B58" s="94" t="s">
        <v>31</v>
      </c>
      <c r="C58" s="95">
        <f>N58+M58+L58+K58+J58+I58+H58+G58+F58+E58+D58</f>
        <v>172</v>
      </c>
      <c r="D58" s="95">
        <f>D40+F40</f>
        <v>7</v>
      </c>
      <c r="E58" s="95">
        <f>H40+J40</f>
        <v>7</v>
      </c>
      <c r="F58" s="95">
        <f>L40+N40</f>
        <v>12</v>
      </c>
      <c r="G58" s="95">
        <f>P40+R40</f>
        <v>11</v>
      </c>
      <c r="H58" s="95">
        <f>T40+V40</f>
        <v>6</v>
      </c>
      <c r="I58" s="95">
        <f>X40+Z40</f>
        <v>72</v>
      </c>
      <c r="J58" s="95">
        <f>AB40+AD40</f>
        <v>11</v>
      </c>
      <c r="K58" s="95">
        <f>AF40+AH40</f>
        <v>17</v>
      </c>
      <c r="L58" s="95">
        <f>AJ40+AL40</f>
        <v>18</v>
      </c>
      <c r="M58" s="95">
        <f>AN40+AP40</f>
        <v>6</v>
      </c>
      <c r="N58" s="95">
        <f>AR40+AT40</f>
        <v>5</v>
      </c>
      <c r="O58" s="88"/>
      <c r="P58" s="79"/>
      <c r="Q58" s="88"/>
      <c r="R58" s="79"/>
      <c r="S58" s="88"/>
      <c r="T58" s="79"/>
      <c r="U58" s="88"/>
      <c r="V58" s="79"/>
      <c r="W58" s="88"/>
      <c r="X58" s="79"/>
      <c r="Y58" s="88"/>
      <c r="Z58" s="79"/>
      <c r="AA58" s="88"/>
      <c r="AB58" s="79"/>
      <c r="AC58" s="88"/>
      <c r="AD58" s="79"/>
      <c r="AE58" s="88"/>
      <c r="AF58" s="79"/>
      <c r="AG58" s="88"/>
      <c r="AH58" s="79"/>
      <c r="AI58" s="88"/>
      <c r="AJ58" s="79"/>
      <c r="AK58" s="88"/>
      <c r="AL58" s="79"/>
      <c r="AM58" s="88"/>
      <c r="AN58" s="79"/>
    </row>
    <row r="59" spans="2:40" ht="21">
      <c r="B59" s="94" t="s">
        <v>36</v>
      </c>
      <c r="C59" s="95">
        <f>N59+M59+L59+K59+J59+I59+H59+G59+F59+E59+D59</f>
        <v>36</v>
      </c>
      <c r="D59" s="95">
        <f>D41+F41</f>
        <v>7</v>
      </c>
      <c r="E59" s="95">
        <f aca="true" t="shared" si="43" ref="E59">H41+J41</f>
        <v>4</v>
      </c>
      <c r="F59" s="95">
        <f aca="true" t="shared" si="44" ref="F59">L41+N41</f>
        <v>5</v>
      </c>
      <c r="G59" s="95">
        <f aca="true" t="shared" si="45" ref="G59:G60">P41+R41</f>
        <v>6</v>
      </c>
      <c r="H59" s="95">
        <f aca="true" t="shared" si="46" ref="H59">T41+V41</f>
        <v>2</v>
      </c>
      <c r="I59" s="95">
        <f>X41+Z41</f>
        <v>2</v>
      </c>
      <c r="J59" s="95">
        <f>AB41+AD41</f>
        <v>4</v>
      </c>
      <c r="K59" s="95">
        <f>AF41+AH41</f>
        <v>3</v>
      </c>
      <c r="L59" s="95">
        <f>AJ41+AL41</f>
        <v>3</v>
      </c>
      <c r="M59" s="95">
        <f>AN41+AP41</f>
        <v>0</v>
      </c>
      <c r="N59" s="95">
        <f aca="true" t="shared" si="47" ref="N59:N60">AR41+AT41</f>
        <v>0</v>
      </c>
      <c r="O59" s="88"/>
      <c r="P59" s="79"/>
      <c r="Q59" s="88"/>
      <c r="R59" s="79"/>
      <c r="S59" s="88"/>
      <c r="T59" s="79"/>
      <c r="U59" s="88"/>
      <c r="V59" s="79"/>
      <c r="W59" s="88"/>
      <c r="X59" s="79"/>
      <c r="Y59" s="88"/>
      <c r="Z59" s="79"/>
      <c r="AA59" s="88"/>
      <c r="AB59" s="79"/>
      <c r="AC59" s="88"/>
      <c r="AD59" s="79"/>
      <c r="AE59" s="88"/>
      <c r="AF59" s="79"/>
      <c r="AG59" s="88"/>
      <c r="AH59" s="79"/>
      <c r="AI59" s="88"/>
      <c r="AJ59" s="79"/>
      <c r="AK59" s="88"/>
      <c r="AL59" s="79"/>
      <c r="AM59" s="88"/>
      <c r="AN59" s="79"/>
    </row>
    <row r="60" spans="2:40" ht="21">
      <c r="B60" s="94" t="s">
        <v>33</v>
      </c>
      <c r="C60" s="95">
        <f>N60+M60+L60+K60+J60+I60+H60+G60+F60+E60+D60</f>
        <v>208</v>
      </c>
      <c r="D60" s="95">
        <f>D42+F42</f>
        <v>14</v>
      </c>
      <c r="E60" s="95">
        <f>H42+J42</f>
        <v>11</v>
      </c>
      <c r="F60" s="95">
        <f>L42+N42</f>
        <v>17</v>
      </c>
      <c r="G60" s="95">
        <f t="shared" si="45"/>
        <v>17</v>
      </c>
      <c r="H60" s="95">
        <f>T42+V42</f>
        <v>8</v>
      </c>
      <c r="I60" s="95">
        <f>X42+Z42</f>
        <v>74</v>
      </c>
      <c r="J60" s="95">
        <f>AB42+AD42</f>
        <v>15</v>
      </c>
      <c r="K60" s="95">
        <f>AF42+AH42</f>
        <v>20</v>
      </c>
      <c r="L60" s="95">
        <f>AJ42+AL42</f>
        <v>21</v>
      </c>
      <c r="M60" s="95">
        <f>AN42+AP42</f>
        <v>6</v>
      </c>
      <c r="N60" s="95">
        <f t="shared" si="47"/>
        <v>5</v>
      </c>
      <c r="O60" s="88"/>
      <c r="P60" s="79"/>
      <c r="Q60" s="88"/>
      <c r="R60" s="79"/>
      <c r="S60" s="88"/>
      <c r="T60" s="79"/>
      <c r="U60" s="88"/>
      <c r="V60" s="79"/>
      <c r="W60" s="88"/>
      <c r="X60" s="79"/>
      <c r="Y60" s="88"/>
      <c r="Z60" s="79"/>
      <c r="AA60" s="88"/>
      <c r="AB60" s="79"/>
      <c r="AC60" s="88"/>
      <c r="AD60" s="79"/>
      <c r="AE60" s="88"/>
      <c r="AF60" s="79"/>
      <c r="AG60" s="88"/>
      <c r="AH60" s="79"/>
      <c r="AI60" s="88"/>
      <c r="AJ60" s="79"/>
      <c r="AK60" s="88"/>
      <c r="AL60" s="79"/>
      <c r="AM60" s="88"/>
      <c r="AN60" s="79"/>
    </row>
    <row r="61" ht="15">
      <c r="D61" s="79"/>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spans="1:37" s="5" customFormat="1" ht="31.5" customHeight="1">
      <c r="A85" s="13" t="s">
        <v>40</v>
      </c>
      <c r="B85" s="93"/>
      <c r="C85" s="85"/>
      <c r="D85" s="93"/>
      <c r="E85" s="85"/>
      <c r="F85" s="93"/>
      <c r="G85" s="85"/>
      <c r="H85" s="93"/>
      <c r="I85" s="85"/>
      <c r="J85" s="93"/>
      <c r="K85" s="85"/>
      <c r="L85" s="93"/>
      <c r="M85" s="85"/>
      <c r="N85" s="93"/>
      <c r="O85" s="85"/>
      <c r="P85" s="93"/>
      <c r="Q85" s="85"/>
      <c r="R85" s="93"/>
      <c r="S85" s="85"/>
      <c r="T85" s="93"/>
      <c r="U85" s="85"/>
      <c r="V85" s="93"/>
      <c r="W85" s="85"/>
      <c r="X85" s="93"/>
      <c r="Y85" s="85"/>
      <c r="Z85" s="93"/>
      <c r="AA85" s="85"/>
      <c r="AB85" s="93"/>
      <c r="AC85" s="85"/>
      <c r="AD85" s="93"/>
      <c r="AE85" s="85"/>
      <c r="AF85" s="93"/>
      <c r="AG85" s="85"/>
      <c r="AH85" s="93"/>
      <c r="AI85" s="85"/>
      <c r="AJ85" s="93"/>
      <c r="AK85" s="85"/>
    </row>
    <row r="86" ht="18">
      <c r="A86" s="12" t="s">
        <v>41</v>
      </c>
    </row>
  </sheetData>
  <mergeCells count="143">
    <mergeCell ref="H38:I38"/>
    <mergeCell ref="P5:Q5"/>
    <mergeCell ref="P16:Q16"/>
    <mergeCell ref="P27:Q27"/>
    <mergeCell ref="P38:Q38"/>
    <mergeCell ref="R5:S5"/>
    <mergeCell ref="R16:S16"/>
    <mergeCell ref="J5:K5"/>
    <mergeCell ref="J16:K16"/>
    <mergeCell ref="J27:K27"/>
    <mergeCell ref="J38:K38"/>
    <mergeCell ref="L5:M5"/>
    <mergeCell ref="L16:M16"/>
    <mergeCell ref="L27:M27"/>
    <mergeCell ref="L38:M38"/>
    <mergeCell ref="N16:O16"/>
    <mergeCell ref="N27:O27"/>
    <mergeCell ref="N38:O38"/>
    <mergeCell ref="N5:O5"/>
    <mergeCell ref="F16:G16"/>
    <mergeCell ref="AP27:AQ27"/>
    <mergeCell ref="AP38:AQ38"/>
    <mergeCell ref="T5:U5"/>
    <mergeCell ref="T16:U16"/>
    <mergeCell ref="T27:U27"/>
    <mergeCell ref="T38:U38"/>
    <mergeCell ref="AB5:AC5"/>
    <mergeCell ref="AB16:AC16"/>
    <mergeCell ref="AB27:AC27"/>
    <mergeCell ref="X27:Y27"/>
    <mergeCell ref="AJ27:AK27"/>
    <mergeCell ref="AH27:AI27"/>
    <mergeCell ref="AF5:AG5"/>
    <mergeCell ref="AF16:AG16"/>
    <mergeCell ref="AD5:AE5"/>
    <mergeCell ref="AD16:AE16"/>
    <mergeCell ref="AN27:AO27"/>
    <mergeCell ref="AN38:AO38"/>
    <mergeCell ref="AL27:AM27"/>
    <mergeCell ref="AL38:AM38"/>
    <mergeCell ref="H5:I5"/>
    <mergeCell ref="H16:I16"/>
    <mergeCell ref="H27:I27"/>
    <mergeCell ref="AR27:AS27"/>
    <mergeCell ref="AR38:AS38"/>
    <mergeCell ref="BB38:BC38"/>
    <mergeCell ref="BD27:BE27"/>
    <mergeCell ref="AV27:AW27"/>
    <mergeCell ref="AV38:AW38"/>
    <mergeCell ref="AT38:AU38"/>
    <mergeCell ref="AX38:AY38"/>
    <mergeCell ref="AZ27:BA27"/>
    <mergeCell ref="AX27:AY27"/>
    <mergeCell ref="BD38:BE38"/>
    <mergeCell ref="BB27:BC27"/>
    <mergeCell ref="BR5:BS5"/>
    <mergeCell ref="BJ38:BK38"/>
    <mergeCell ref="BP5:BQ5"/>
    <mergeCell ref="BN5:BO5"/>
    <mergeCell ref="BJ5:BK5"/>
    <mergeCell ref="BN16:BO16"/>
    <mergeCell ref="BL16:BM16"/>
    <mergeCell ref="BR16:BS16"/>
    <mergeCell ref="BL38:BM38"/>
    <mergeCell ref="BP27:BQ27"/>
    <mergeCell ref="BP16:BQ16"/>
    <mergeCell ref="BP38:BQ38"/>
    <mergeCell ref="BN38:BO38"/>
    <mergeCell ref="BR38:BS38"/>
    <mergeCell ref="BR27:BS27"/>
    <mergeCell ref="BN27:BO27"/>
    <mergeCell ref="BL27:BM27"/>
    <mergeCell ref="BJ16:BK16"/>
    <mergeCell ref="BJ27:BK27"/>
    <mergeCell ref="BL5:BM5"/>
    <mergeCell ref="BH5:BI5"/>
    <mergeCell ref="BH16:BI16"/>
    <mergeCell ref="BH27:BI27"/>
    <mergeCell ref="AZ38:BA38"/>
    <mergeCell ref="BB5:BC5"/>
    <mergeCell ref="AT27:AU27"/>
    <mergeCell ref="AT16:AU16"/>
    <mergeCell ref="AX16:AY16"/>
    <mergeCell ref="BB16:BC16"/>
    <mergeCell ref="AV5:AW5"/>
    <mergeCell ref="AX5:AY5"/>
    <mergeCell ref="AZ5:BA5"/>
    <mergeCell ref="AZ16:BA16"/>
    <mergeCell ref="BF5:BG5"/>
    <mergeCell ref="BF16:BG16"/>
    <mergeCell ref="BF27:BG27"/>
    <mergeCell ref="BF38:BG38"/>
    <mergeCell ref="BH38:BI38"/>
    <mergeCell ref="BD5:BE5"/>
    <mergeCell ref="BD16:BE16"/>
    <mergeCell ref="A1:C1"/>
    <mergeCell ref="A2:C2"/>
    <mergeCell ref="AT5:AU5"/>
    <mergeCell ref="AV16:AW16"/>
    <mergeCell ref="AR5:AS5"/>
    <mergeCell ref="AR16:AS16"/>
    <mergeCell ref="AP5:AQ5"/>
    <mergeCell ref="AP16:AQ16"/>
    <mergeCell ref="AN5:AO5"/>
    <mergeCell ref="AN16:AO16"/>
    <mergeCell ref="AL5:AM5"/>
    <mergeCell ref="AL16:AM16"/>
    <mergeCell ref="B5:C5"/>
    <mergeCell ref="B16:C16"/>
    <mergeCell ref="Z5:AA5"/>
    <mergeCell ref="Z16:AA16"/>
    <mergeCell ref="X5:Y5"/>
    <mergeCell ref="X16:Y16"/>
    <mergeCell ref="V5:W5"/>
    <mergeCell ref="V16:W16"/>
    <mergeCell ref="AJ5:AK5"/>
    <mergeCell ref="AJ16:AK16"/>
    <mergeCell ref="AH5:AI5"/>
    <mergeCell ref="AH16:AI16"/>
    <mergeCell ref="D5:E5"/>
    <mergeCell ref="D16:E16"/>
    <mergeCell ref="D27:E27"/>
    <mergeCell ref="D38:E38"/>
    <mergeCell ref="B49:C49"/>
    <mergeCell ref="B38:C38"/>
    <mergeCell ref="AJ38:AK38"/>
    <mergeCell ref="AH38:AI38"/>
    <mergeCell ref="AD38:AE38"/>
    <mergeCell ref="AB38:AC38"/>
    <mergeCell ref="AF38:AG38"/>
    <mergeCell ref="B27:C27"/>
    <mergeCell ref="X38:Y38"/>
    <mergeCell ref="Z27:AA27"/>
    <mergeCell ref="Z38:AA38"/>
    <mergeCell ref="AD27:AE27"/>
    <mergeCell ref="AF27:AG27"/>
    <mergeCell ref="V27:W27"/>
    <mergeCell ref="V38:W38"/>
    <mergeCell ref="R27:S27"/>
    <mergeCell ref="R38:S38"/>
    <mergeCell ref="F27:G27"/>
    <mergeCell ref="F38:G38"/>
    <mergeCell ref="F5:G5"/>
  </mergeCells>
  <printOptions/>
  <pageMargins left="0.31496062992125984" right="0.41" top="0.5118110236220472" bottom="0.5118110236220472" header="0.31496062992125984" footer="0.31496062992125984"/>
  <pageSetup fitToHeight="0" fitToWidth="1" horizontalDpi="600" verticalDpi="600" orientation="landscape" scale="2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0"/>
  <sheetViews>
    <sheetView showGridLines="0" zoomScale="80" zoomScaleNormal="80" workbookViewId="0" topLeftCell="A1">
      <selection activeCell="A1" sqref="A1:D1"/>
    </sheetView>
  </sheetViews>
  <sheetFormatPr defaultColWidth="11.421875" defaultRowHeight="15"/>
  <cols>
    <col min="2" max="2" width="18.57421875" style="0" bestFit="1" customWidth="1"/>
    <col min="3" max="3" width="18.28125" style="0" customWidth="1"/>
    <col min="4" max="4" width="15.00390625" style="0" customWidth="1"/>
    <col min="5" max="5" width="27.28125" style="0" customWidth="1"/>
    <col min="6" max="6" width="54.8515625" style="0" customWidth="1"/>
    <col min="7" max="7" width="34.00390625" style="0" customWidth="1"/>
    <col min="8" max="8" width="27.421875" style="70" bestFit="1" customWidth="1"/>
    <col min="9" max="9" width="20.7109375" style="0" customWidth="1"/>
    <col min="10" max="10" width="28.57421875" style="0" customWidth="1"/>
    <col min="11" max="11" width="26.140625" style="0" customWidth="1"/>
    <col min="12" max="12" width="28.57421875" style="0" customWidth="1"/>
    <col min="13" max="13" width="23.7109375" style="0" customWidth="1"/>
    <col min="14" max="14" width="27.421875" style="0" customWidth="1"/>
  </cols>
  <sheetData>
    <row r="1" spans="1:7" ht="25.8">
      <c r="A1" s="160" t="s">
        <v>10</v>
      </c>
      <c r="B1" s="160"/>
      <c r="C1" s="160"/>
      <c r="D1" s="160"/>
      <c r="F1" s="153" t="s">
        <v>114</v>
      </c>
      <c r="G1" s="153"/>
    </row>
    <row r="2" spans="1:7" ht="25.8" hidden="1">
      <c r="A2" s="15"/>
      <c r="B2" s="15"/>
      <c r="C2" s="15"/>
      <c r="D2" s="15"/>
      <c r="F2" s="16"/>
      <c r="G2" s="16"/>
    </row>
    <row r="3" spans="1:14" ht="21" hidden="1">
      <c r="A3" s="14"/>
      <c r="B3" s="14"/>
      <c r="C3" s="152" t="s">
        <v>43</v>
      </c>
      <c r="D3" s="152"/>
      <c r="E3" s="152"/>
      <c r="F3" s="152"/>
      <c r="G3" s="152"/>
      <c r="H3" s="152"/>
      <c r="I3" s="152"/>
      <c r="N3" s="46"/>
    </row>
    <row r="4" ht="15.6" customHeight="1" hidden="1">
      <c r="N4" s="46"/>
    </row>
    <row r="5" spans="1:14" ht="15" hidden="1">
      <c r="A5" s="128" t="s">
        <v>24</v>
      </c>
      <c r="B5" s="130" t="s">
        <v>8</v>
      </c>
      <c r="C5" s="130" t="s">
        <v>0</v>
      </c>
      <c r="D5" s="130" t="s">
        <v>1</v>
      </c>
      <c r="E5" s="130" t="s">
        <v>2</v>
      </c>
      <c r="F5" s="130" t="s">
        <v>3</v>
      </c>
      <c r="G5" s="130" t="s">
        <v>4</v>
      </c>
      <c r="H5" s="156" t="s">
        <v>5</v>
      </c>
      <c r="I5" s="57" t="s">
        <v>6</v>
      </c>
      <c r="J5" s="136" t="s">
        <v>9</v>
      </c>
      <c r="K5" s="137"/>
      <c r="L5" s="126" t="s">
        <v>12</v>
      </c>
      <c r="M5" s="145"/>
      <c r="N5" s="146"/>
    </row>
    <row r="6" spans="1:14" ht="15.75" customHeight="1" hidden="1">
      <c r="A6" s="144"/>
      <c r="B6" s="131"/>
      <c r="C6" s="131"/>
      <c r="D6" s="131"/>
      <c r="E6" s="131"/>
      <c r="F6" s="131"/>
      <c r="G6" s="131"/>
      <c r="H6" s="157"/>
      <c r="I6" s="50" t="s">
        <v>7</v>
      </c>
      <c r="J6" s="2" t="s">
        <v>2</v>
      </c>
      <c r="K6" s="2" t="s">
        <v>11</v>
      </c>
      <c r="L6" s="50" t="s">
        <v>13</v>
      </c>
      <c r="M6" s="50" t="s">
        <v>14</v>
      </c>
      <c r="N6" s="50" t="s">
        <v>15</v>
      </c>
    </row>
    <row r="7" spans="1:14" ht="69" customHeight="1" hidden="1">
      <c r="A7" s="164">
        <v>1</v>
      </c>
      <c r="B7" s="127"/>
      <c r="C7" s="123"/>
      <c r="D7" s="123"/>
      <c r="E7" s="123"/>
      <c r="F7" s="123"/>
      <c r="G7" s="124"/>
      <c r="H7" s="122"/>
      <c r="I7" s="48"/>
      <c r="J7" s="125"/>
      <c r="K7" s="147"/>
      <c r="L7" s="148"/>
      <c r="M7" s="142"/>
      <c r="N7" s="142"/>
    </row>
    <row r="8" spans="1:14" ht="15.75" customHeight="1" hidden="1">
      <c r="A8" s="165"/>
      <c r="B8" s="127"/>
      <c r="C8" s="123"/>
      <c r="D8" s="123"/>
      <c r="E8" s="123"/>
      <c r="F8" s="123"/>
      <c r="G8" s="124"/>
      <c r="H8" s="122"/>
      <c r="I8" s="66"/>
      <c r="J8" s="125"/>
      <c r="K8" s="147"/>
      <c r="L8" s="148"/>
      <c r="M8" s="143"/>
      <c r="N8" s="143"/>
    </row>
    <row r="9" spans="1:9" ht="19.5" customHeight="1">
      <c r="A9" s="15"/>
      <c r="B9" s="15"/>
      <c r="C9" s="103"/>
      <c r="D9" s="103"/>
      <c r="E9" s="47"/>
      <c r="F9" s="104"/>
      <c r="G9" s="104"/>
      <c r="H9" s="72"/>
      <c r="I9" s="47"/>
    </row>
    <row r="10" spans="1:14" ht="21">
      <c r="A10" s="14"/>
      <c r="B10" s="14"/>
      <c r="C10" s="152" t="s">
        <v>42</v>
      </c>
      <c r="D10" s="152"/>
      <c r="E10" s="152"/>
      <c r="F10" s="152"/>
      <c r="G10" s="152"/>
      <c r="H10" s="152"/>
      <c r="I10" s="152"/>
      <c r="N10" s="46"/>
    </row>
    <row r="11" spans="3:14" ht="15.75" customHeight="1">
      <c r="C11" s="47"/>
      <c r="D11" s="47"/>
      <c r="E11" s="47"/>
      <c r="F11" s="47"/>
      <c r="G11" s="47"/>
      <c r="H11" s="72"/>
      <c r="I11" s="47"/>
      <c r="N11" s="46"/>
    </row>
    <row r="12" spans="1:14" ht="15">
      <c r="A12" s="128" t="s">
        <v>24</v>
      </c>
      <c r="B12" s="130" t="s">
        <v>8</v>
      </c>
      <c r="C12" s="130" t="s">
        <v>0</v>
      </c>
      <c r="D12" s="130" t="s">
        <v>1</v>
      </c>
      <c r="E12" s="130" t="s">
        <v>2</v>
      </c>
      <c r="F12" s="130" t="s">
        <v>3</v>
      </c>
      <c r="G12" s="130" t="s">
        <v>4</v>
      </c>
      <c r="H12" s="156" t="s">
        <v>5</v>
      </c>
      <c r="I12" s="57" t="s">
        <v>6</v>
      </c>
      <c r="J12" s="136" t="s">
        <v>9</v>
      </c>
      <c r="K12" s="137"/>
      <c r="L12" s="126" t="s">
        <v>12</v>
      </c>
      <c r="M12" s="145"/>
      <c r="N12" s="146"/>
    </row>
    <row r="13" spans="1:14" ht="15.75" customHeight="1">
      <c r="A13" s="144"/>
      <c r="B13" s="131"/>
      <c r="C13" s="131"/>
      <c r="D13" s="131"/>
      <c r="E13" s="131"/>
      <c r="F13" s="131"/>
      <c r="G13" s="131"/>
      <c r="H13" s="157"/>
      <c r="I13" s="50" t="s">
        <v>7</v>
      </c>
      <c r="J13" s="2" t="s">
        <v>2</v>
      </c>
      <c r="K13" s="2" t="s">
        <v>11</v>
      </c>
      <c r="L13" s="50" t="s">
        <v>13</v>
      </c>
      <c r="M13" s="50" t="s">
        <v>14</v>
      </c>
      <c r="N13" s="50" t="s">
        <v>15</v>
      </c>
    </row>
    <row r="14" spans="1:14" ht="96" customHeight="1">
      <c r="A14" s="125">
        <v>1</v>
      </c>
      <c r="B14" s="127" t="s">
        <v>118</v>
      </c>
      <c r="C14" s="172" t="s">
        <v>119</v>
      </c>
      <c r="D14" s="172" t="s">
        <v>78</v>
      </c>
      <c r="E14" s="172" t="s">
        <v>120</v>
      </c>
      <c r="F14" s="172" t="s">
        <v>121</v>
      </c>
      <c r="G14" s="173" t="s">
        <v>123</v>
      </c>
      <c r="H14" s="174">
        <v>118336182</v>
      </c>
      <c r="I14" s="175" t="s">
        <v>122</v>
      </c>
      <c r="J14" s="149" t="s">
        <v>132</v>
      </c>
      <c r="K14" s="140" t="s">
        <v>128</v>
      </c>
      <c r="L14" s="142"/>
      <c r="M14" s="142"/>
      <c r="N14" s="142"/>
    </row>
    <row r="15" spans="1:14" ht="15">
      <c r="A15" s="125"/>
      <c r="B15" s="127"/>
      <c r="C15" s="172"/>
      <c r="D15" s="172"/>
      <c r="E15" s="172"/>
      <c r="F15" s="172"/>
      <c r="G15" s="173"/>
      <c r="H15" s="174"/>
      <c r="I15" s="176">
        <v>45254</v>
      </c>
      <c r="J15" s="150"/>
      <c r="K15" s="141"/>
      <c r="L15" s="143"/>
      <c r="M15" s="143"/>
      <c r="N15" s="143"/>
    </row>
    <row r="16" spans="1:14" ht="54.6" customHeight="1">
      <c r="A16" s="125">
        <v>2</v>
      </c>
      <c r="B16" s="132" t="s">
        <v>124</v>
      </c>
      <c r="C16" s="135" t="s">
        <v>84</v>
      </c>
      <c r="D16" s="135" t="s">
        <v>82</v>
      </c>
      <c r="E16" s="135" t="s">
        <v>125</v>
      </c>
      <c r="F16" s="135" t="s">
        <v>126</v>
      </c>
      <c r="G16" s="161" t="s">
        <v>127</v>
      </c>
      <c r="H16" s="158">
        <v>457794994</v>
      </c>
      <c r="I16" s="101" t="s">
        <v>83</v>
      </c>
      <c r="J16" s="130" t="s">
        <v>133</v>
      </c>
      <c r="K16" s="140" t="s">
        <v>129</v>
      </c>
      <c r="L16" s="142" t="s">
        <v>130</v>
      </c>
      <c r="M16" s="142" t="s">
        <v>131</v>
      </c>
      <c r="N16" s="142"/>
    </row>
    <row r="17" spans="1:14" ht="15" customHeight="1">
      <c r="A17" s="125"/>
      <c r="B17" s="132"/>
      <c r="C17" s="135"/>
      <c r="D17" s="135"/>
      <c r="E17" s="135"/>
      <c r="F17" s="135"/>
      <c r="G17" s="161"/>
      <c r="H17" s="158"/>
      <c r="I17" s="49">
        <v>45250</v>
      </c>
      <c r="J17" s="151"/>
      <c r="K17" s="141"/>
      <c r="L17" s="143"/>
      <c r="M17" s="143"/>
      <c r="N17" s="144"/>
    </row>
    <row r="18" spans="1:14" ht="15" customHeight="1">
      <c r="A18" s="52"/>
      <c r="B18" s="53"/>
      <c r="C18" s="54"/>
      <c r="D18" s="54"/>
      <c r="E18" s="54"/>
      <c r="F18" s="54"/>
      <c r="G18" s="55"/>
      <c r="H18" s="71"/>
      <c r="I18" s="56"/>
      <c r="J18" s="4"/>
      <c r="K18" s="45"/>
      <c r="L18" s="46"/>
      <c r="M18" s="46"/>
      <c r="N18" s="46"/>
    </row>
    <row r="19" spans="1:14" ht="21">
      <c r="A19" s="14"/>
      <c r="B19" s="14"/>
      <c r="C19" s="134" t="s">
        <v>45</v>
      </c>
      <c r="D19" s="134"/>
      <c r="E19" s="134"/>
      <c r="F19" s="134"/>
      <c r="G19" s="134"/>
      <c r="H19" s="134"/>
      <c r="I19" s="134"/>
      <c r="N19" s="46"/>
    </row>
    <row r="20" spans="8:14" ht="15.75" customHeight="1">
      <c r="H20" s="74"/>
      <c r="N20" s="46"/>
    </row>
    <row r="21" spans="1:14" ht="15">
      <c r="A21" s="162" t="s">
        <v>24</v>
      </c>
      <c r="B21" s="130" t="s">
        <v>8</v>
      </c>
      <c r="C21" s="149" t="s">
        <v>0</v>
      </c>
      <c r="D21" s="149" t="s">
        <v>1</v>
      </c>
      <c r="E21" s="149" t="s">
        <v>2</v>
      </c>
      <c r="F21" s="149" t="s">
        <v>3</v>
      </c>
      <c r="G21" s="149" t="s">
        <v>4</v>
      </c>
      <c r="H21" s="154" t="s">
        <v>5</v>
      </c>
      <c r="I21" s="48" t="s">
        <v>6</v>
      </c>
      <c r="J21" s="136" t="s">
        <v>9</v>
      </c>
      <c r="K21" s="137"/>
      <c r="L21" s="126" t="s">
        <v>12</v>
      </c>
      <c r="M21" s="145"/>
      <c r="N21" s="146"/>
    </row>
    <row r="22" spans="1:14" ht="15">
      <c r="A22" s="163"/>
      <c r="B22" s="131"/>
      <c r="C22" s="159"/>
      <c r="D22" s="159"/>
      <c r="E22" s="159"/>
      <c r="F22" s="159"/>
      <c r="G22" s="159"/>
      <c r="H22" s="155"/>
      <c r="I22" s="51" t="s">
        <v>7</v>
      </c>
      <c r="J22" s="2" t="s">
        <v>2</v>
      </c>
      <c r="K22" s="1" t="s">
        <v>11</v>
      </c>
      <c r="L22" s="50" t="s">
        <v>13</v>
      </c>
      <c r="M22" s="50" t="s">
        <v>14</v>
      </c>
      <c r="N22" s="50" t="s">
        <v>15</v>
      </c>
    </row>
    <row r="23" spans="1:14" ht="60.6" customHeight="1">
      <c r="A23" s="125">
        <v>1</v>
      </c>
      <c r="B23" s="132" t="s">
        <v>134</v>
      </c>
      <c r="C23" s="135" t="s">
        <v>86</v>
      </c>
      <c r="D23" s="135" t="s">
        <v>82</v>
      </c>
      <c r="E23" s="135" t="s">
        <v>135</v>
      </c>
      <c r="F23" s="135" t="s">
        <v>136</v>
      </c>
      <c r="G23" s="161" t="s">
        <v>137</v>
      </c>
      <c r="H23" s="158">
        <v>352048493</v>
      </c>
      <c r="I23" s="101" t="s">
        <v>83</v>
      </c>
      <c r="J23" s="130" t="s">
        <v>141</v>
      </c>
      <c r="K23" s="140" t="s">
        <v>138</v>
      </c>
      <c r="L23" s="142" t="s">
        <v>139</v>
      </c>
      <c r="M23" s="142" t="s">
        <v>140</v>
      </c>
      <c r="N23" s="142"/>
    </row>
    <row r="24" spans="1:14" ht="15" customHeight="1">
      <c r="A24" s="125"/>
      <c r="B24" s="132"/>
      <c r="C24" s="135"/>
      <c r="D24" s="135"/>
      <c r="E24" s="135"/>
      <c r="F24" s="135"/>
      <c r="G24" s="161"/>
      <c r="H24" s="158"/>
      <c r="I24" s="49">
        <v>45251</v>
      </c>
      <c r="J24" s="151"/>
      <c r="K24" s="141"/>
      <c r="L24" s="143"/>
      <c r="M24" s="143"/>
      <c r="N24" s="144"/>
    </row>
    <row r="25" spans="1:14" ht="15.75" customHeight="1">
      <c r="A25" s="52"/>
      <c r="B25" s="53"/>
      <c r="C25" s="62"/>
      <c r="D25" s="62"/>
      <c r="E25" s="62"/>
      <c r="F25" s="62"/>
      <c r="G25" s="63"/>
      <c r="H25" s="73"/>
      <c r="I25" s="64"/>
      <c r="J25" s="4"/>
      <c r="K25" s="45"/>
      <c r="L25" s="46"/>
      <c r="M25" s="46"/>
      <c r="N25" s="46"/>
    </row>
    <row r="26" spans="1:9" ht="21">
      <c r="A26" s="3"/>
      <c r="B26" s="152" t="s">
        <v>18</v>
      </c>
      <c r="C26" s="152"/>
      <c r="D26" s="152"/>
      <c r="E26" s="152"/>
      <c r="F26" s="152"/>
      <c r="G26" s="152"/>
      <c r="H26" s="152"/>
      <c r="I26" s="152"/>
    </row>
    <row r="27" spans="1:9" ht="15">
      <c r="A27" s="3"/>
      <c r="C27" s="47"/>
      <c r="D27" s="47"/>
      <c r="E27" s="47"/>
      <c r="F27" s="47"/>
      <c r="G27" s="47"/>
      <c r="H27" s="72"/>
      <c r="I27" s="47"/>
    </row>
    <row r="28" spans="1:14" ht="15">
      <c r="A28" s="162" t="s">
        <v>24</v>
      </c>
      <c r="B28" s="130" t="s">
        <v>8</v>
      </c>
      <c r="C28" s="149" t="s">
        <v>0</v>
      </c>
      <c r="D28" s="149" t="s">
        <v>1</v>
      </c>
      <c r="E28" s="149" t="s">
        <v>2</v>
      </c>
      <c r="F28" s="149" t="s">
        <v>3</v>
      </c>
      <c r="G28" s="149" t="s">
        <v>4</v>
      </c>
      <c r="H28" s="154" t="s">
        <v>5</v>
      </c>
      <c r="I28" s="48" t="s">
        <v>6</v>
      </c>
      <c r="J28" s="136" t="s">
        <v>9</v>
      </c>
      <c r="K28" s="137"/>
      <c r="L28" s="126" t="s">
        <v>12</v>
      </c>
      <c r="M28" s="145"/>
      <c r="N28" s="146"/>
    </row>
    <row r="29" spans="1:14" ht="15">
      <c r="A29" s="163"/>
      <c r="B29" s="131"/>
      <c r="C29" s="159"/>
      <c r="D29" s="159"/>
      <c r="E29" s="159"/>
      <c r="F29" s="159"/>
      <c r="G29" s="159"/>
      <c r="H29" s="155"/>
      <c r="I29" s="51" t="s">
        <v>7</v>
      </c>
      <c r="J29" s="2" t="s">
        <v>2</v>
      </c>
      <c r="K29" s="1" t="s">
        <v>11</v>
      </c>
      <c r="L29" s="50" t="s">
        <v>13</v>
      </c>
      <c r="M29" s="50" t="s">
        <v>14</v>
      </c>
      <c r="N29" s="50" t="s">
        <v>15</v>
      </c>
    </row>
    <row r="30" spans="1:14" ht="51.6" customHeight="1">
      <c r="A30" s="126">
        <v>1</v>
      </c>
      <c r="B30" s="132" t="s">
        <v>142</v>
      </c>
      <c r="C30" s="135" t="s">
        <v>86</v>
      </c>
      <c r="D30" s="135" t="s">
        <v>78</v>
      </c>
      <c r="E30" s="135" t="s">
        <v>143</v>
      </c>
      <c r="F30" s="135" t="s">
        <v>144</v>
      </c>
      <c r="G30" s="161" t="s">
        <v>100</v>
      </c>
      <c r="H30" s="158">
        <v>303542900</v>
      </c>
      <c r="I30" s="101" t="s">
        <v>79</v>
      </c>
      <c r="J30" s="138" t="s">
        <v>188</v>
      </c>
      <c r="K30" s="140" t="s">
        <v>176</v>
      </c>
      <c r="L30" s="142"/>
      <c r="M30" s="142"/>
      <c r="N30" s="142"/>
    </row>
    <row r="31" spans="1:14" ht="15">
      <c r="A31" s="126"/>
      <c r="B31" s="132"/>
      <c r="C31" s="135"/>
      <c r="D31" s="135"/>
      <c r="E31" s="135"/>
      <c r="F31" s="135"/>
      <c r="G31" s="161"/>
      <c r="H31" s="158"/>
      <c r="I31" s="113">
        <v>45260</v>
      </c>
      <c r="J31" s="139"/>
      <c r="K31" s="141"/>
      <c r="L31" s="143"/>
      <c r="M31" s="143"/>
      <c r="N31" s="144"/>
    </row>
    <row r="32" spans="1:14" ht="52.2" customHeight="1">
      <c r="A32" s="126">
        <v>2</v>
      </c>
      <c r="B32" s="127" t="s">
        <v>145</v>
      </c>
      <c r="C32" s="172" t="s">
        <v>86</v>
      </c>
      <c r="D32" s="172" t="s">
        <v>78</v>
      </c>
      <c r="E32" s="172" t="s">
        <v>143</v>
      </c>
      <c r="F32" s="172" t="s">
        <v>146</v>
      </c>
      <c r="G32" s="173" t="s">
        <v>169</v>
      </c>
      <c r="H32" s="174">
        <v>1158813194</v>
      </c>
      <c r="I32" s="175" t="s">
        <v>79</v>
      </c>
      <c r="J32" s="138" t="s">
        <v>188</v>
      </c>
      <c r="K32" s="140" t="s">
        <v>176</v>
      </c>
      <c r="L32" s="142"/>
      <c r="M32" s="142"/>
      <c r="N32" s="142"/>
    </row>
    <row r="33" spans="1:14" ht="15">
      <c r="A33" s="126"/>
      <c r="B33" s="127"/>
      <c r="C33" s="172"/>
      <c r="D33" s="172"/>
      <c r="E33" s="172"/>
      <c r="F33" s="172"/>
      <c r="G33" s="173"/>
      <c r="H33" s="174"/>
      <c r="I33" s="177">
        <v>45260</v>
      </c>
      <c r="J33" s="139"/>
      <c r="K33" s="141"/>
      <c r="L33" s="143"/>
      <c r="M33" s="143"/>
      <c r="N33" s="144"/>
    </row>
    <row r="34" spans="1:14" ht="45.6" customHeight="1">
      <c r="A34" s="126">
        <v>3</v>
      </c>
      <c r="B34" s="127" t="s">
        <v>147</v>
      </c>
      <c r="C34" s="172" t="s">
        <v>80</v>
      </c>
      <c r="D34" s="172" t="s">
        <v>82</v>
      </c>
      <c r="E34" s="172" t="s">
        <v>148</v>
      </c>
      <c r="F34" s="172" t="s">
        <v>149</v>
      </c>
      <c r="G34" s="173" t="s">
        <v>170</v>
      </c>
      <c r="H34" s="174">
        <v>159972874</v>
      </c>
      <c r="I34" s="175" t="s">
        <v>83</v>
      </c>
      <c r="J34" s="138" t="s">
        <v>189</v>
      </c>
      <c r="K34" s="140" t="s">
        <v>177</v>
      </c>
      <c r="L34" s="142" t="s">
        <v>178</v>
      </c>
      <c r="M34" s="142" t="s">
        <v>179</v>
      </c>
      <c r="N34" s="142"/>
    </row>
    <row r="35" spans="1:14" ht="15">
      <c r="A35" s="126"/>
      <c r="B35" s="127"/>
      <c r="C35" s="172"/>
      <c r="D35" s="172"/>
      <c r="E35" s="172"/>
      <c r="F35" s="172"/>
      <c r="G35" s="173"/>
      <c r="H35" s="174"/>
      <c r="I35" s="176">
        <v>45257</v>
      </c>
      <c r="J35" s="139"/>
      <c r="K35" s="141"/>
      <c r="L35" s="143"/>
      <c r="M35" s="143"/>
      <c r="N35" s="144"/>
    </row>
    <row r="36" spans="1:14" ht="41.4" customHeight="1">
      <c r="A36" s="126">
        <v>4</v>
      </c>
      <c r="B36" s="132" t="s">
        <v>150</v>
      </c>
      <c r="C36" s="135" t="s">
        <v>84</v>
      </c>
      <c r="D36" s="135" t="s">
        <v>78</v>
      </c>
      <c r="E36" s="135" t="s">
        <v>151</v>
      </c>
      <c r="F36" s="135" t="s">
        <v>152</v>
      </c>
      <c r="G36" s="161" t="s">
        <v>171</v>
      </c>
      <c r="H36" s="158">
        <v>346871077</v>
      </c>
      <c r="I36" s="101" t="s">
        <v>81</v>
      </c>
      <c r="J36" s="138" t="s">
        <v>190</v>
      </c>
      <c r="K36" s="140" t="s">
        <v>180</v>
      </c>
      <c r="L36" s="142"/>
      <c r="M36" s="142"/>
      <c r="N36" s="142"/>
    </row>
    <row r="37" spans="1:14" ht="15">
      <c r="A37" s="126"/>
      <c r="B37" s="132"/>
      <c r="C37" s="135"/>
      <c r="D37" s="135"/>
      <c r="E37" s="135"/>
      <c r="F37" s="135"/>
      <c r="G37" s="161"/>
      <c r="H37" s="158"/>
      <c r="I37" s="49">
        <v>45254</v>
      </c>
      <c r="J37" s="139"/>
      <c r="K37" s="141"/>
      <c r="L37" s="143"/>
      <c r="M37" s="143"/>
      <c r="N37" s="144"/>
    </row>
    <row r="38" spans="1:14" ht="55.8" customHeight="1">
      <c r="A38" s="126">
        <v>5</v>
      </c>
      <c r="B38" s="132" t="s">
        <v>153</v>
      </c>
      <c r="C38" s="135" t="s">
        <v>86</v>
      </c>
      <c r="D38" s="135" t="s">
        <v>78</v>
      </c>
      <c r="E38" s="135" t="s">
        <v>143</v>
      </c>
      <c r="F38" s="135" t="s">
        <v>154</v>
      </c>
      <c r="G38" s="161" t="s">
        <v>169</v>
      </c>
      <c r="H38" s="158">
        <v>6296608806.32</v>
      </c>
      <c r="I38" s="101" t="s">
        <v>79</v>
      </c>
      <c r="J38" s="138" t="s">
        <v>188</v>
      </c>
      <c r="K38" s="140" t="s">
        <v>181</v>
      </c>
      <c r="L38" s="142"/>
      <c r="M38" s="142"/>
      <c r="N38" s="142"/>
    </row>
    <row r="39" spans="1:14" ht="15">
      <c r="A39" s="126"/>
      <c r="B39" s="132"/>
      <c r="C39" s="135"/>
      <c r="D39" s="135"/>
      <c r="E39" s="135"/>
      <c r="F39" s="135"/>
      <c r="G39" s="161"/>
      <c r="H39" s="158"/>
      <c r="I39" s="113">
        <v>45251</v>
      </c>
      <c r="J39" s="139"/>
      <c r="K39" s="141"/>
      <c r="L39" s="143"/>
      <c r="M39" s="143"/>
      <c r="N39" s="144"/>
    </row>
    <row r="40" spans="1:14" ht="46.8" customHeight="1">
      <c r="A40" s="126">
        <v>6</v>
      </c>
      <c r="B40" s="127" t="s">
        <v>155</v>
      </c>
      <c r="C40" s="172" t="s">
        <v>80</v>
      </c>
      <c r="D40" s="172" t="s">
        <v>82</v>
      </c>
      <c r="E40" s="172" t="s">
        <v>156</v>
      </c>
      <c r="F40" s="172" t="s">
        <v>157</v>
      </c>
      <c r="G40" s="173" t="s">
        <v>172</v>
      </c>
      <c r="H40" s="174">
        <v>206960813</v>
      </c>
      <c r="I40" s="175" t="s">
        <v>83</v>
      </c>
      <c r="J40" s="138" t="s">
        <v>191</v>
      </c>
      <c r="K40" s="140" t="s">
        <v>182</v>
      </c>
      <c r="L40" s="142" t="s">
        <v>183</v>
      </c>
      <c r="M40" s="142" t="s">
        <v>184</v>
      </c>
      <c r="N40" s="142"/>
    </row>
    <row r="41" spans="1:14" ht="15">
      <c r="A41" s="126"/>
      <c r="B41" s="127"/>
      <c r="C41" s="172"/>
      <c r="D41" s="172"/>
      <c r="E41" s="172"/>
      <c r="F41" s="172"/>
      <c r="G41" s="173"/>
      <c r="H41" s="174"/>
      <c r="I41" s="176">
        <v>45251</v>
      </c>
      <c r="J41" s="139"/>
      <c r="K41" s="141"/>
      <c r="L41" s="143"/>
      <c r="M41" s="143"/>
      <c r="N41" s="144"/>
    </row>
    <row r="42" spans="1:14" ht="64.8" customHeight="1">
      <c r="A42" s="126">
        <v>7</v>
      </c>
      <c r="B42" s="127" t="s">
        <v>158</v>
      </c>
      <c r="C42" s="172" t="s">
        <v>84</v>
      </c>
      <c r="D42" s="172" t="s">
        <v>82</v>
      </c>
      <c r="E42" s="172" t="s">
        <v>159</v>
      </c>
      <c r="F42" s="172" t="s">
        <v>160</v>
      </c>
      <c r="G42" s="173" t="s">
        <v>173</v>
      </c>
      <c r="H42" s="174">
        <v>1670000000</v>
      </c>
      <c r="I42" s="175" t="s">
        <v>83</v>
      </c>
      <c r="J42" s="138" t="s">
        <v>192</v>
      </c>
      <c r="K42" s="140" t="s">
        <v>185</v>
      </c>
      <c r="L42" s="142" t="s">
        <v>186</v>
      </c>
      <c r="M42" s="142" t="s">
        <v>187</v>
      </c>
      <c r="N42" s="142"/>
    </row>
    <row r="43" spans="1:14" ht="15">
      <c r="A43" s="126"/>
      <c r="B43" s="127"/>
      <c r="C43" s="172"/>
      <c r="D43" s="172"/>
      <c r="E43" s="172"/>
      <c r="F43" s="172"/>
      <c r="G43" s="173"/>
      <c r="H43" s="174"/>
      <c r="I43" s="176">
        <v>45251</v>
      </c>
      <c r="J43" s="139"/>
      <c r="K43" s="141"/>
      <c r="L43" s="143"/>
      <c r="M43" s="143"/>
      <c r="N43" s="144"/>
    </row>
    <row r="44" spans="1:14" ht="55.8" customHeight="1">
      <c r="A44" s="126">
        <v>8</v>
      </c>
      <c r="B44" s="132" t="s">
        <v>161</v>
      </c>
      <c r="C44" s="135" t="s">
        <v>84</v>
      </c>
      <c r="D44" s="135" t="s">
        <v>78</v>
      </c>
      <c r="E44" s="135" t="s">
        <v>162</v>
      </c>
      <c r="F44" s="135" t="s">
        <v>163</v>
      </c>
      <c r="G44" s="161" t="s">
        <v>174</v>
      </c>
      <c r="H44" s="158">
        <v>1419813827</v>
      </c>
      <c r="I44" s="101" t="s">
        <v>81</v>
      </c>
      <c r="J44" s="138" t="s">
        <v>197</v>
      </c>
      <c r="K44" s="140" t="s">
        <v>193</v>
      </c>
      <c r="L44" s="142"/>
      <c r="M44" s="142"/>
      <c r="N44" s="142"/>
    </row>
    <row r="45" spans="1:14" ht="15">
      <c r="A45" s="126"/>
      <c r="B45" s="132"/>
      <c r="C45" s="135"/>
      <c r="D45" s="135"/>
      <c r="E45" s="135"/>
      <c r="F45" s="135"/>
      <c r="G45" s="161"/>
      <c r="H45" s="158"/>
      <c r="I45" s="49">
        <v>45250</v>
      </c>
      <c r="J45" s="139"/>
      <c r="K45" s="141"/>
      <c r="L45" s="143"/>
      <c r="M45" s="143"/>
      <c r="N45" s="144"/>
    </row>
    <row r="46" spans="1:14" ht="64.8" customHeight="1">
      <c r="A46" s="126">
        <v>9</v>
      </c>
      <c r="B46" s="132" t="s">
        <v>164</v>
      </c>
      <c r="C46" s="135" t="s">
        <v>165</v>
      </c>
      <c r="D46" s="135" t="s">
        <v>82</v>
      </c>
      <c r="E46" s="135" t="s">
        <v>166</v>
      </c>
      <c r="F46" s="135" t="s">
        <v>167</v>
      </c>
      <c r="G46" s="161" t="s">
        <v>175</v>
      </c>
      <c r="H46" s="158">
        <v>333000000</v>
      </c>
      <c r="I46" s="101" t="s">
        <v>83</v>
      </c>
      <c r="J46" s="138" t="s">
        <v>198</v>
      </c>
      <c r="K46" s="140" t="s">
        <v>194</v>
      </c>
      <c r="L46" s="142" t="s">
        <v>195</v>
      </c>
      <c r="M46" s="142" t="s">
        <v>196</v>
      </c>
      <c r="N46" s="142"/>
    </row>
    <row r="47" spans="1:14" ht="15">
      <c r="A47" s="126"/>
      <c r="B47" s="132"/>
      <c r="C47" s="135"/>
      <c r="D47" s="135"/>
      <c r="E47" s="135"/>
      <c r="F47" s="135"/>
      <c r="G47" s="161"/>
      <c r="H47" s="158"/>
      <c r="I47" s="49">
        <v>45247</v>
      </c>
      <c r="J47" s="139"/>
      <c r="K47" s="141"/>
      <c r="L47" s="143"/>
      <c r="M47" s="143"/>
      <c r="N47" s="144"/>
    </row>
    <row r="48" spans="3:9" ht="15">
      <c r="C48" s="47"/>
      <c r="D48" s="47"/>
      <c r="E48" s="47"/>
      <c r="F48" s="47"/>
      <c r="G48" s="47"/>
      <c r="H48" s="72"/>
      <c r="I48" s="47"/>
    </row>
    <row r="49" spans="1:14" ht="21">
      <c r="A49" s="3"/>
      <c r="B49" s="133" t="s">
        <v>19</v>
      </c>
      <c r="C49" s="133"/>
      <c r="D49" s="133"/>
      <c r="E49" s="133"/>
      <c r="F49" s="133"/>
      <c r="G49" s="133"/>
      <c r="H49" s="133"/>
      <c r="I49" s="133"/>
      <c r="J49" s="106"/>
      <c r="K49" s="107"/>
      <c r="L49" s="108"/>
      <c r="M49" s="108"/>
      <c r="N49" s="108"/>
    </row>
    <row r="50" spans="1:14" ht="14.4" customHeight="1">
      <c r="A50" s="109"/>
      <c r="C50" s="47"/>
      <c r="D50" s="47"/>
      <c r="E50" s="47"/>
      <c r="F50" s="47"/>
      <c r="G50" s="47"/>
      <c r="H50" s="105"/>
      <c r="I50" s="47"/>
      <c r="J50" s="106"/>
      <c r="K50" s="107"/>
      <c r="L50" s="108"/>
      <c r="M50" s="108"/>
      <c r="N50" s="108"/>
    </row>
    <row r="51" spans="1:14" ht="15">
      <c r="A51" s="128" t="s">
        <v>24</v>
      </c>
      <c r="B51" s="130" t="s">
        <v>8</v>
      </c>
      <c r="C51" s="130" t="s">
        <v>0</v>
      </c>
      <c r="D51" s="130" t="s">
        <v>1</v>
      </c>
      <c r="E51" s="130" t="s">
        <v>2</v>
      </c>
      <c r="F51" s="130" t="s">
        <v>3</v>
      </c>
      <c r="G51" s="130" t="s">
        <v>4</v>
      </c>
      <c r="H51" s="166" t="s">
        <v>5</v>
      </c>
      <c r="I51" s="57" t="s">
        <v>6</v>
      </c>
      <c r="J51" s="136" t="s">
        <v>9</v>
      </c>
      <c r="K51" s="137"/>
      <c r="L51" s="126" t="s">
        <v>12</v>
      </c>
      <c r="M51" s="145"/>
      <c r="N51" s="146"/>
    </row>
    <row r="52" spans="1:14" ht="15.75" customHeight="1">
      <c r="A52" s="129"/>
      <c r="B52" s="131"/>
      <c r="C52" s="131"/>
      <c r="D52" s="131"/>
      <c r="E52" s="131"/>
      <c r="F52" s="131"/>
      <c r="G52" s="131"/>
      <c r="H52" s="167"/>
      <c r="I52" s="50" t="s">
        <v>7</v>
      </c>
      <c r="J52" s="2" t="s">
        <v>2</v>
      </c>
      <c r="K52" s="2" t="s">
        <v>11</v>
      </c>
      <c r="L52" s="50" t="s">
        <v>13</v>
      </c>
      <c r="M52" s="50" t="s">
        <v>14</v>
      </c>
      <c r="N52" s="50" t="s">
        <v>15</v>
      </c>
    </row>
    <row r="53" spans="1:14" ht="59.4" customHeight="1">
      <c r="A53" s="126">
        <v>1</v>
      </c>
      <c r="B53" s="127" t="s">
        <v>199</v>
      </c>
      <c r="C53" s="172" t="s">
        <v>103</v>
      </c>
      <c r="D53" s="172" t="s">
        <v>78</v>
      </c>
      <c r="E53" s="172" t="s">
        <v>104</v>
      </c>
      <c r="F53" s="172" t="s">
        <v>200</v>
      </c>
      <c r="G53" s="173" t="s">
        <v>105</v>
      </c>
      <c r="H53" s="174">
        <v>405002220</v>
      </c>
      <c r="I53" s="175" t="s">
        <v>79</v>
      </c>
      <c r="J53" s="138" t="s">
        <v>106</v>
      </c>
      <c r="K53" s="140" t="s">
        <v>208</v>
      </c>
      <c r="L53" s="142"/>
      <c r="M53" s="142"/>
      <c r="N53" s="142"/>
    </row>
    <row r="54" spans="1:14" ht="15">
      <c r="A54" s="126"/>
      <c r="B54" s="127"/>
      <c r="C54" s="172"/>
      <c r="D54" s="172"/>
      <c r="E54" s="172"/>
      <c r="F54" s="172"/>
      <c r="G54" s="173"/>
      <c r="H54" s="174"/>
      <c r="I54" s="177">
        <v>45258</v>
      </c>
      <c r="J54" s="139"/>
      <c r="K54" s="141"/>
      <c r="L54" s="143"/>
      <c r="M54" s="143"/>
      <c r="N54" s="144"/>
    </row>
    <row r="55" spans="1:14" ht="64.8" customHeight="1">
      <c r="A55" s="126">
        <v>2</v>
      </c>
      <c r="B55" s="127" t="s">
        <v>201</v>
      </c>
      <c r="C55" s="172" t="s">
        <v>103</v>
      </c>
      <c r="D55" s="172" t="s">
        <v>78</v>
      </c>
      <c r="E55" s="172" t="s">
        <v>104</v>
      </c>
      <c r="F55" s="172" t="s">
        <v>202</v>
      </c>
      <c r="G55" s="173" t="s">
        <v>105</v>
      </c>
      <c r="H55" s="174">
        <v>4077356113</v>
      </c>
      <c r="I55" s="175" t="s">
        <v>79</v>
      </c>
      <c r="J55" s="138" t="s">
        <v>106</v>
      </c>
      <c r="K55" s="140" t="s">
        <v>208</v>
      </c>
      <c r="L55" s="142"/>
      <c r="M55" s="142"/>
      <c r="N55" s="142"/>
    </row>
    <row r="56" spans="1:14" ht="15">
      <c r="A56" s="126"/>
      <c r="B56" s="127"/>
      <c r="C56" s="172"/>
      <c r="D56" s="172"/>
      <c r="E56" s="172"/>
      <c r="F56" s="172"/>
      <c r="G56" s="173"/>
      <c r="H56" s="174"/>
      <c r="I56" s="177">
        <v>45258</v>
      </c>
      <c r="J56" s="139"/>
      <c r="K56" s="141"/>
      <c r="L56" s="143"/>
      <c r="M56" s="143"/>
      <c r="N56" s="144"/>
    </row>
    <row r="57" spans="1:14" ht="59.4" customHeight="1">
      <c r="A57" s="126">
        <v>3</v>
      </c>
      <c r="B57" s="127" t="s">
        <v>203</v>
      </c>
      <c r="C57" s="172" t="s">
        <v>165</v>
      </c>
      <c r="D57" s="172" t="s">
        <v>78</v>
      </c>
      <c r="E57" s="172" t="s">
        <v>204</v>
      </c>
      <c r="F57" s="172" t="s">
        <v>205</v>
      </c>
      <c r="G57" s="173" t="s">
        <v>212</v>
      </c>
      <c r="H57" s="174">
        <v>149603715.68</v>
      </c>
      <c r="I57" s="175" t="s">
        <v>79</v>
      </c>
      <c r="J57" s="138" t="s">
        <v>211</v>
      </c>
      <c r="K57" s="140" t="s">
        <v>209</v>
      </c>
      <c r="L57" s="142"/>
      <c r="M57" s="142"/>
      <c r="N57" s="142"/>
    </row>
    <row r="58" spans="1:14" ht="15">
      <c r="A58" s="126"/>
      <c r="B58" s="127"/>
      <c r="C58" s="172"/>
      <c r="D58" s="172"/>
      <c r="E58" s="172"/>
      <c r="F58" s="172"/>
      <c r="G58" s="173"/>
      <c r="H58" s="174"/>
      <c r="I58" s="177">
        <v>45257</v>
      </c>
      <c r="J58" s="139"/>
      <c r="K58" s="141"/>
      <c r="L58" s="143"/>
      <c r="M58" s="143"/>
      <c r="N58" s="144"/>
    </row>
    <row r="59" spans="1:14" ht="64.8" customHeight="1">
      <c r="A59" s="126">
        <v>4</v>
      </c>
      <c r="B59" s="132" t="s">
        <v>206</v>
      </c>
      <c r="C59" s="135" t="s">
        <v>165</v>
      </c>
      <c r="D59" s="135" t="s">
        <v>78</v>
      </c>
      <c r="E59" s="135" t="s">
        <v>204</v>
      </c>
      <c r="F59" s="135" t="s">
        <v>207</v>
      </c>
      <c r="G59" s="161" t="s">
        <v>212</v>
      </c>
      <c r="H59" s="158">
        <v>592805038</v>
      </c>
      <c r="I59" s="101" t="s">
        <v>79</v>
      </c>
      <c r="J59" s="138" t="s">
        <v>211</v>
      </c>
      <c r="K59" s="140" t="s">
        <v>210</v>
      </c>
      <c r="L59" s="142"/>
      <c r="M59" s="142"/>
      <c r="N59" s="142"/>
    </row>
    <row r="60" spans="1:14" ht="15">
      <c r="A60" s="126"/>
      <c r="B60" s="132"/>
      <c r="C60" s="135"/>
      <c r="D60" s="135"/>
      <c r="E60" s="135"/>
      <c r="F60" s="135"/>
      <c r="G60" s="161"/>
      <c r="H60" s="158"/>
      <c r="I60" s="113">
        <v>45257</v>
      </c>
      <c r="J60" s="139"/>
      <c r="K60" s="141"/>
      <c r="L60" s="143"/>
      <c r="M60" s="143"/>
      <c r="N60" s="144"/>
    </row>
  </sheetData>
  <mergeCells count="278">
    <mergeCell ref="K57:K58"/>
    <mergeCell ref="L57:L58"/>
    <mergeCell ref="M57:M58"/>
    <mergeCell ref="N57:N58"/>
    <mergeCell ref="A59:A60"/>
    <mergeCell ref="B59:B60"/>
    <mergeCell ref="C59:C60"/>
    <mergeCell ref="D59:D60"/>
    <mergeCell ref="E59:E60"/>
    <mergeCell ref="F59:F60"/>
    <mergeCell ref="G59:G60"/>
    <mergeCell ref="H59:H60"/>
    <mergeCell ref="J59:J60"/>
    <mergeCell ref="K59:K60"/>
    <mergeCell ref="L59:L60"/>
    <mergeCell ref="M59:M60"/>
    <mergeCell ref="N59:N60"/>
    <mergeCell ref="A57:A58"/>
    <mergeCell ref="B57:B58"/>
    <mergeCell ref="C57:C58"/>
    <mergeCell ref="D57:D58"/>
    <mergeCell ref="E57:E58"/>
    <mergeCell ref="F57:F58"/>
    <mergeCell ref="G57:G58"/>
    <mergeCell ref="H57:H58"/>
    <mergeCell ref="J57:J58"/>
    <mergeCell ref="K44:K45"/>
    <mergeCell ref="L44:L45"/>
    <mergeCell ref="M44:M45"/>
    <mergeCell ref="N44:N45"/>
    <mergeCell ref="A46:A47"/>
    <mergeCell ref="B46:B47"/>
    <mergeCell ref="C46:C47"/>
    <mergeCell ref="D46:D47"/>
    <mergeCell ref="E46:E47"/>
    <mergeCell ref="F46:F47"/>
    <mergeCell ref="G46:G47"/>
    <mergeCell ref="H46:H47"/>
    <mergeCell ref="J46:J47"/>
    <mergeCell ref="K46:K47"/>
    <mergeCell ref="L46:L47"/>
    <mergeCell ref="M46:M47"/>
    <mergeCell ref="N46:N47"/>
    <mergeCell ref="A44:A45"/>
    <mergeCell ref="B44:B45"/>
    <mergeCell ref="C44:C45"/>
    <mergeCell ref="D44:D45"/>
    <mergeCell ref="E44:E45"/>
    <mergeCell ref="F44:F45"/>
    <mergeCell ref="G44:G45"/>
    <mergeCell ref="H44:H45"/>
    <mergeCell ref="J44:J45"/>
    <mergeCell ref="K40:K41"/>
    <mergeCell ref="L40:L41"/>
    <mergeCell ref="M40:M41"/>
    <mergeCell ref="N40:N41"/>
    <mergeCell ref="A42:A43"/>
    <mergeCell ref="B42:B43"/>
    <mergeCell ref="C42:C43"/>
    <mergeCell ref="D42:D43"/>
    <mergeCell ref="E42:E43"/>
    <mergeCell ref="F42:F43"/>
    <mergeCell ref="G42:G43"/>
    <mergeCell ref="H42:H43"/>
    <mergeCell ref="J42:J43"/>
    <mergeCell ref="K42:K43"/>
    <mergeCell ref="L42:L43"/>
    <mergeCell ref="M42:M43"/>
    <mergeCell ref="N42:N43"/>
    <mergeCell ref="A40:A41"/>
    <mergeCell ref="B40:B41"/>
    <mergeCell ref="C40:C41"/>
    <mergeCell ref="D40:D41"/>
    <mergeCell ref="E40:E41"/>
    <mergeCell ref="F40:F41"/>
    <mergeCell ref="G40:G41"/>
    <mergeCell ref="H40:H41"/>
    <mergeCell ref="J40:J41"/>
    <mergeCell ref="L36:L37"/>
    <mergeCell ref="M36:M37"/>
    <mergeCell ref="N36:N37"/>
    <mergeCell ref="A38:A39"/>
    <mergeCell ref="B38:B39"/>
    <mergeCell ref="C38:C39"/>
    <mergeCell ref="D38:D39"/>
    <mergeCell ref="E38:E39"/>
    <mergeCell ref="F38:F39"/>
    <mergeCell ref="G38:G39"/>
    <mergeCell ref="H38:H39"/>
    <mergeCell ref="J38:J39"/>
    <mergeCell ref="K38:K39"/>
    <mergeCell ref="L38:L39"/>
    <mergeCell ref="M38:M39"/>
    <mergeCell ref="N38:N39"/>
    <mergeCell ref="A36:A37"/>
    <mergeCell ref="B36:B37"/>
    <mergeCell ref="C36:C37"/>
    <mergeCell ref="D36:D37"/>
    <mergeCell ref="E36:E37"/>
    <mergeCell ref="F36:F37"/>
    <mergeCell ref="G36:G37"/>
    <mergeCell ref="H36:H37"/>
    <mergeCell ref="J36:J37"/>
    <mergeCell ref="M55:M56"/>
    <mergeCell ref="N55:N56"/>
    <mergeCell ref="D55:D56"/>
    <mergeCell ref="E55:E56"/>
    <mergeCell ref="F55:F56"/>
    <mergeCell ref="G55:G56"/>
    <mergeCell ref="H55:H56"/>
    <mergeCell ref="A55:A56"/>
    <mergeCell ref="J55:J56"/>
    <mergeCell ref="K55:K56"/>
    <mergeCell ref="L55:L56"/>
    <mergeCell ref="B55:B56"/>
    <mergeCell ref="C55:C56"/>
    <mergeCell ref="J53:J54"/>
    <mergeCell ref="K53:K54"/>
    <mergeCell ref="L53:L54"/>
    <mergeCell ref="F51:F52"/>
    <mergeCell ref="G51:G52"/>
    <mergeCell ref="H51:H52"/>
    <mergeCell ref="J51:K51"/>
    <mergeCell ref="N53:N54"/>
    <mergeCell ref="H32:H33"/>
    <mergeCell ref="N23:N24"/>
    <mergeCell ref="H21:H22"/>
    <mergeCell ref="N34:N35"/>
    <mergeCell ref="M53:M54"/>
    <mergeCell ref="L51:N51"/>
    <mergeCell ref="G53:G54"/>
    <mergeCell ref="H53:H54"/>
    <mergeCell ref="H34:H35"/>
    <mergeCell ref="K36:K37"/>
    <mergeCell ref="B32:B33"/>
    <mergeCell ref="B34:B35"/>
    <mergeCell ref="A34:A35"/>
    <mergeCell ref="C34:C35"/>
    <mergeCell ref="D34:D35"/>
    <mergeCell ref="C32:C33"/>
    <mergeCell ref="D32:D33"/>
    <mergeCell ref="E32:E33"/>
    <mergeCell ref="F32:F33"/>
    <mergeCell ref="A32:A33"/>
    <mergeCell ref="E34:E35"/>
    <mergeCell ref="F34:F35"/>
    <mergeCell ref="A16:A17"/>
    <mergeCell ref="B16:B17"/>
    <mergeCell ref="C16:C17"/>
    <mergeCell ref="D16:D17"/>
    <mergeCell ref="M34:M35"/>
    <mergeCell ref="L34:L35"/>
    <mergeCell ref="G32:G33"/>
    <mergeCell ref="L23:L24"/>
    <mergeCell ref="H30:H31"/>
    <mergeCell ref="J23:J24"/>
    <mergeCell ref="K23:K24"/>
    <mergeCell ref="M23:M24"/>
    <mergeCell ref="K34:K35"/>
    <mergeCell ref="G34:G35"/>
    <mergeCell ref="J34:J35"/>
    <mergeCell ref="A28:A29"/>
    <mergeCell ref="C28:C29"/>
    <mergeCell ref="E28:E29"/>
    <mergeCell ref="H5:H6"/>
    <mergeCell ref="A7:A8"/>
    <mergeCell ref="B7:B8"/>
    <mergeCell ref="C7:C8"/>
    <mergeCell ref="D7:D8"/>
    <mergeCell ref="E7:E8"/>
    <mergeCell ref="F7:F8"/>
    <mergeCell ref="G7:G8"/>
    <mergeCell ref="H7:H8"/>
    <mergeCell ref="A5:A6"/>
    <mergeCell ref="B5:B6"/>
    <mergeCell ref="C5:C6"/>
    <mergeCell ref="D5:D6"/>
    <mergeCell ref="E5:E6"/>
    <mergeCell ref="F5:F6"/>
    <mergeCell ref="G5:G6"/>
    <mergeCell ref="A21:A22"/>
    <mergeCell ref="B21:B22"/>
    <mergeCell ref="G28:G29"/>
    <mergeCell ref="E30:E31"/>
    <mergeCell ref="F30:F31"/>
    <mergeCell ref="G30:G31"/>
    <mergeCell ref="A30:A31"/>
    <mergeCell ref="B28:B29"/>
    <mergeCell ref="D28:D29"/>
    <mergeCell ref="A23:A24"/>
    <mergeCell ref="C30:C31"/>
    <mergeCell ref="D30:D31"/>
    <mergeCell ref="C21:C22"/>
    <mergeCell ref="D21:D22"/>
    <mergeCell ref="B23:B24"/>
    <mergeCell ref="C23:C24"/>
    <mergeCell ref="D23:D24"/>
    <mergeCell ref="E23:E24"/>
    <mergeCell ref="A12:A13"/>
    <mergeCell ref="C10:I10"/>
    <mergeCell ref="F1:G1"/>
    <mergeCell ref="C3:I3"/>
    <mergeCell ref="H28:H29"/>
    <mergeCell ref="G12:G13"/>
    <mergeCell ref="H12:H13"/>
    <mergeCell ref="B26:I26"/>
    <mergeCell ref="C12:C13"/>
    <mergeCell ref="D12:D13"/>
    <mergeCell ref="E12:E13"/>
    <mergeCell ref="F12:F13"/>
    <mergeCell ref="H14:H15"/>
    <mergeCell ref="F28:F29"/>
    <mergeCell ref="F14:F15"/>
    <mergeCell ref="B12:B13"/>
    <mergeCell ref="E14:E15"/>
    <mergeCell ref="F23:F24"/>
    <mergeCell ref="G23:G24"/>
    <mergeCell ref="A1:D1"/>
    <mergeCell ref="E21:E22"/>
    <mergeCell ref="F21:F22"/>
    <mergeCell ref="G21:G22"/>
    <mergeCell ref="G14:G15"/>
    <mergeCell ref="N14:N15"/>
    <mergeCell ref="J7:J8"/>
    <mergeCell ref="L14:L15"/>
    <mergeCell ref="M14:M15"/>
    <mergeCell ref="K16:K17"/>
    <mergeCell ref="L16:L17"/>
    <mergeCell ref="M16:M17"/>
    <mergeCell ref="N16:N17"/>
    <mergeCell ref="J16:J17"/>
    <mergeCell ref="J5:K5"/>
    <mergeCell ref="J32:J33"/>
    <mergeCell ref="K32:K33"/>
    <mergeCell ref="L32:L33"/>
    <mergeCell ref="M32:M33"/>
    <mergeCell ref="N32:N33"/>
    <mergeCell ref="L28:N28"/>
    <mergeCell ref="J28:K28"/>
    <mergeCell ref="J30:J31"/>
    <mergeCell ref="K30:K31"/>
    <mergeCell ref="L30:L31"/>
    <mergeCell ref="M30:M31"/>
    <mergeCell ref="N30:N31"/>
    <mergeCell ref="L5:N5"/>
    <mergeCell ref="J12:K12"/>
    <mergeCell ref="L12:N12"/>
    <mergeCell ref="K7:K8"/>
    <mergeCell ref="L7:L8"/>
    <mergeCell ref="M7:M8"/>
    <mergeCell ref="N7:N8"/>
    <mergeCell ref="J21:K21"/>
    <mergeCell ref="L21:N21"/>
    <mergeCell ref="K14:K15"/>
    <mergeCell ref="J14:J15"/>
    <mergeCell ref="H16:H17"/>
    <mergeCell ref="E16:E17"/>
    <mergeCell ref="F16:F17"/>
    <mergeCell ref="G16:G17"/>
    <mergeCell ref="A14:A15"/>
    <mergeCell ref="A53:A54"/>
    <mergeCell ref="B53:B54"/>
    <mergeCell ref="C53:C54"/>
    <mergeCell ref="D53:D54"/>
    <mergeCell ref="E53:E54"/>
    <mergeCell ref="A51:A52"/>
    <mergeCell ref="B51:B52"/>
    <mergeCell ref="C51:C52"/>
    <mergeCell ref="D51:D52"/>
    <mergeCell ref="B30:B31"/>
    <mergeCell ref="E51:E52"/>
    <mergeCell ref="B49:I49"/>
    <mergeCell ref="C19:I19"/>
    <mergeCell ref="H23:H24"/>
    <mergeCell ref="B14:B15"/>
    <mergeCell ref="C14:C15"/>
    <mergeCell ref="D14:D15"/>
    <mergeCell ref="F53:F54"/>
  </mergeCells>
  <hyperlinks>
    <hyperlink ref="B14" r:id="rId1" display="javascript: consultaProceso('23-9-495505')"/>
    <hyperlink ref="B16" r:id="rId2" display="javascript: consultaProceso('23-21-40998')"/>
    <hyperlink ref="B14:B15" r:id="rId3" display="SASI2023-0318"/>
    <hyperlink ref="B16:B17" r:id="rId4" display="LICITACION PUBLICA 01 DE 2023"/>
    <hyperlink ref="K14" r:id="rId5" display="mailto:infraestructura@anori-antioquia.gov.co"/>
    <hyperlink ref="K16" r:id="rId6" display="mailto:juridica@concordia-antioquia.gov.co"/>
    <hyperlink ref="B23" r:id="rId7" display="javascript: consultaProceso('23-4-13871154')"/>
    <hyperlink ref="B23:B24" r:id="rId8" display="CV-031-2023"/>
    <hyperlink ref="K23" r:id="rId9" display="mailto:CONTRATACION@DABEIBA-ANTIOQUIA.GOV.CO"/>
    <hyperlink ref="B30" r:id="rId10" display="javascript: consultaProceso('23-4-13871610')"/>
    <hyperlink ref="B32" r:id="rId11" display="javascript: consultaProceso('23-4-13871601')"/>
    <hyperlink ref="B34" r:id="rId12" display="javascript: consultaProceso('23-11-13811509')"/>
    <hyperlink ref="B36" r:id="rId13" display="javascript: consultaProceso('23-21-42450')"/>
    <hyperlink ref="B38" r:id="rId14" display="javascript: consultaProceso('23-4-13857325')"/>
    <hyperlink ref="B40" r:id="rId15" display="javascript: consultaProceso('23-11-13832729')"/>
    <hyperlink ref="B42" r:id="rId16" display="javascript: consultaProceso('23-21-40431')"/>
    <hyperlink ref="B44" r:id="rId17" display="javascript: consultaProceso('23-21-42371')"/>
    <hyperlink ref="B46" r:id="rId18" display="javascript: consultaProceso('23-12-13860460')"/>
    <hyperlink ref="K30" r:id="rId19" display="mailto:contratacion@asomudacar.org"/>
    <hyperlink ref="K32" r:id="rId20" display="mailto:contratacion@asomudacar.org"/>
    <hyperlink ref="K40" r:id="rId21" display="mailto:contratacion@belmira-antioquia.gov.co"/>
    <hyperlink ref="K42" r:id="rId22" display="mailto:procesos.juridica@tdea.edu.co"/>
    <hyperlink ref="B44:B45" r:id="rId23" display="LP-005-2023"/>
    <hyperlink ref="B46:B47" r:id="rId24" display="CI-16-2023"/>
    <hyperlink ref="K44" r:id="rId25" display="mailto:contratacion@caceres-antioquia.gov.co"/>
    <hyperlink ref="B53" r:id="rId26" display="javascript: consultaProceso('23-22-79679')"/>
    <hyperlink ref="B55" r:id="rId27" display="javascript: consultaProceso('23-22-79646')"/>
    <hyperlink ref="B57" r:id="rId28" display="javascript: consultaProceso('23-12-13863958')"/>
    <hyperlink ref="B59" r:id="rId29" display="javascript: consultaProceso('23-12-13863932')"/>
    <hyperlink ref="K57" r:id="rId30" display="mailto:contratacionangosturaantioquia@gmail.com"/>
  </hyperlinks>
  <printOptions/>
  <pageMargins left="0.7" right="0.7" top="0.75" bottom="0.75" header="0.3" footer="0.3"/>
  <pageSetup horizontalDpi="600" verticalDpi="600" orientation="portrait"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8"/>
  <sheetViews>
    <sheetView showGridLines="0" zoomScale="80" zoomScaleNormal="80" workbookViewId="0" topLeftCell="A1">
      <selection activeCell="A1" sqref="A1:D1"/>
    </sheetView>
  </sheetViews>
  <sheetFormatPr defaultColWidth="11.421875" defaultRowHeight="15"/>
  <cols>
    <col min="2" max="2" width="18.57421875" style="0" customWidth="1"/>
    <col min="3" max="3" width="18.421875" style="0" customWidth="1"/>
    <col min="4" max="4" width="13.7109375" style="0" customWidth="1"/>
    <col min="5" max="5" width="23.421875" style="0" customWidth="1"/>
    <col min="6" max="6" width="54.57421875" style="0" customWidth="1"/>
    <col min="7" max="7" width="27.140625" style="0" customWidth="1"/>
    <col min="8" max="8" width="20.28125" style="74" customWidth="1"/>
    <col min="9" max="9" width="18.28125" style="0" customWidth="1"/>
    <col min="10" max="10" width="27.421875" style="102" customWidth="1"/>
    <col min="11" max="11" width="26.140625" style="0" customWidth="1"/>
    <col min="12" max="12" width="26.00390625" style="0" customWidth="1"/>
    <col min="13" max="13" width="22.421875" style="0" customWidth="1"/>
    <col min="14" max="14" width="23.140625" style="0" customWidth="1"/>
  </cols>
  <sheetData>
    <row r="1" spans="1:7" ht="25.8">
      <c r="A1" s="160" t="s">
        <v>16</v>
      </c>
      <c r="B1" s="160"/>
      <c r="C1" s="160"/>
      <c r="D1" s="160"/>
      <c r="F1" s="153" t="s">
        <v>114</v>
      </c>
      <c r="G1" s="153"/>
    </row>
    <row r="2" spans="1:14" ht="15.6" customHeight="1" hidden="1">
      <c r="A2" s="52"/>
      <c r="B2" s="58"/>
      <c r="C2" s="59"/>
      <c r="D2" s="59"/>
      <c r="E2" s="59"/>
      <c r="F2" s="59"/>
      <c r="G2" s="60"/>
      <c r="H2" s="75"/>
      <c r="I2" s="61"/>
      <c r="J2" s="4"/>
      <c r="K2" s="45"/>
      <c r="L2" s="46"/>
      <c r="M2" s="46"/>
      <c r="N2" s="46"/>
    </row>
    <row r="3" spans="1:14" ht="21" hidden="1">
      <c r="A3" s="14"/>
      <c r="B3" s="14"/>
      <c r="C3" s="152" t="s">
        <v>43</v>
      </c>
      <c r="D3" s="152"/>
      <c r="E3" s="152"/>
      <c r="F3" s="152"/>
      <c r="G3" s="152"/>
      <c r="H3" s="152"/>
      <c r="I3" s="152"/>
      <c r="N3" s="46"/>
    </row>
    <row r="4" ht="15.75" customHeight="1" hidden="1">
      <c r="N4" s="46"/>
    </row>
    <row r="5" spans="1:14" ht="15" hidden="1">
      <c r="A5" s="128" t="s">
        <v>24</v>
      </c>
      <c r="B5" s="130" t="s">
        <v>8</v>
      </c>
      <c r="C5" s="130" t="s">
        <v>0</v>
      </c>
      <c r="D5" s="130" t="s">
        <v>1</v>
      </c>
      <c r="E5" s="130" t="s">
        <v>2</v>
      </c>
      <c r="F5" s="130" t="s">
        <v>3</v>
      </c>
      <c r="G5" s="130" t="s">
        <v>4</v>
      </c>
      <c r="H5" s="166" t="s">
        <v>5</v>
      </c>
      <c r="I5" s="57" t="s">
        <v>6</v>
      </c>
      <c r="J5" s="136" t="s">
        <v>9</v>
      </c>
      <c r="K5" s="137"/>
      <c r="L5" s="126" t="s">
        <v>12</v>
      </c>
      <c r="M5" s="145"/>
      <c r="N5" s="146"/>
    </row>
    <row r="6" spans="1:14" ht="15.75" customHeight="1" hidden="1">
      <c r="A6" s="144"/>
      <c r="B6" s="131"/>
      <c r="C6" s="131"/>
      <c r="D6" s="131"/>
      <c r="E6" s="131"/>
      <c r="F6" s="131"/>
      <c r="G6" s="131"/>
      <c r="H6" s="167"/>
      <c r="I6" s="50" t="s">
        <v>7</v>
      </c>
      <c r="J6" s="2" t="s">
        <v>2</v>
      </c>
      <c r="K6" s="2" t="s">
        <v>11</v>
      </c>
      <c r="L6" s="50" t="s">
        <v>13</v>
      </c>
      <c r="M6" s="50" t="s">
        <v>14</v>
      </c>
      <c r="N6" s="50" t="s">
        <v>15</v>
      </c>
    </row>
    <row r="7" spans="1:14" ht="52.2" customHeight="1" hidden="1">
      <c r="A7" s="164">
        <v>1</v>
      </c>
      <c r="B7" s="132"/>
      <c r="C7" s="135"/>
      <c r="D7" s="135"/>
      <c r="E7" s="135"/>
      <c r="F7" s="135"/>
      <c r="G7" s="161"/>
      <c r="H7" s="158"/>
      <c r="I7" s="101"/>
      <c r="J7" s="130"/>
      <c r="K7" s="140"/>
      <c r="L7" s="142"/>
      <c r="M7" s="142"/>
      <c r="N7" s="142"/>
    </row>
    <row r="8" spans="1:14" ht="15.75" customHeight="1" hidden="1">
      <c r="A8" s="165"/>
      <c r="B8" s="132"/>
      <c r="C8" s="135"/>
      <c r="D8" s="135"/>
      <c r="E8" s="135"/>
      <c r="F8" s="135"/>
      <c r="G8" s="161"/>
      <c r="H8" s="158"/>
      <c r="I8" s="49"/>
      <c r="J8" s="151"/>
      <c r="K8" s="141"/>
      <c r="L8" s="143"/>
      <c r="M8" s="143"/>
      <c r="N8" s="143"/>
    </row>
    <row r="9" spans="1:14" ht="15.75" customHeight="1">
      <c r="A9" s="52"/>
      <c r="B9" s="58"/>
      <c r="C9" s="46"/>
      <c r="D9" s="46"/>
      <c r="E9" s="46"/>
      <c r="F9" s="46"/>
      <c r="G9" s="4"/>
      <c r="H9" s="76"/>
      <c r="I9" s="65"/>
      <c r="J9" s="4"/>
      <c r="K9" s="45"/>
      <c r="L9" s="46"/>
      <c r="M9" s="46"/>
      <c r="N9" s="46"/>
    </row>
    <row r="10" spans="1:14" ht="21">
      <c r="A10" s="14"/>
      <c r="B10" s="14"/>
      <c r="C10" s="152" t="s">
        <v>42</v>
      </c>
      <c r="D10" s="152"/>
      <c r="E10" s="152"/>
      <c r="F10" s="152"/>
      <c r="G10" s="152"/>
      <c r="H10" s="152"/>
      <c r="I10" s="152"/>
      <c r="N10" s="46"/>
    </row>
    <row r="11" ht="15.75" customHeight="1">
      <c r="N11" s="46"/>
    </row>
    <row r="12" spans="1:14" ht="15">
      <c r="A12" s="128" t="s">
        <v>24</v>
      </c>
      <c r="B12" s="130" t="s">
        <v>8</v>
      </c>
      <c r="C12" s="130" t="s">
        <v>0</v>
      </c>
      <c r="D12" s="130" t="s">
        <v>1</v>
      </c>
      <c r="E12" s="130" t="s">
        <v>2</v>
      </c>
      <c r="F12" s="130" t="s">
        <v>3</v>
      </c>
      <c r="G12" s="130" t="s">
        <v>4</v>
      </c>
      <c r="H12" s="166" t="s">
        <v>5</v>
      </c>
      <c r="I12" s="57" t="s">
        <v>6</v>
      </c>
      <c r="J12" s="136" t="s">
        <v>9</v>
      </c>
      <c r="K12" s="137"/>
      <c r="L12" s="126" t="s">
        <v>12</v>
      </c>
      <c r="M12" s="145"/>
      <c r="N12" s="146"/>
    </row>
    <row r="13" spans="1:14" ht="15.75" customHeight="1">
      <c r="A13" s="144"/>
      <c r="B13" s="131"/>
      <c r="C13" s="131"/>
      <c r="D13" s="131"/>
      <c r="E13" s="131"/>
      <c r="F13" s="131"/>
      <c r="G13" s="131"/>
      <c r="H13" s="167"/>
      <c r="I13" s="50" t="s">
        <v>7</v>
      </c>
      <c r="J13" s="2" t="s">
        <v>2</v>
      </c>
      <c r="K13" s="2" t="s">
        <v>11</v>
      </c>
      <c r="L13" s="50" t="s">
        <v>13</v>
      </c>
      <c r="M13" s="50" t="s">
        <v>14</v>
      </c>
      <c r="N13" s="50" t="s">
        <v>15</v>
      </c>
    </row>
    <row r="14" spans="1:14" ht="152.4" customHeight="1">
      <c r="A14" s="125">
        <v>1</v>
      </c>
      <c r="B14" s="127" t="s">
        <v>213</v>
      </c>
      <c r="C14" s="172" t="s">
        <v>89</v>
      </c>
      <c r="D14" s="172" t="s">
        <v>78</v>
      </c>
      <c r="E14" s="172" t="s">
        <v>90</v>
      </c>
      <c r="F14" s="172" t="s">
        <v>214</v>
      </c>
      <c r="G14" s="173" t="s">
        <v>93</v>
      </c>
      <c r="H14" s="174">
        <v>32480000</v>
      </c>
      <c r="I14" s="175" t="s">
        <v>81</v>
      </c>
      <c r="J14" s="149" t="s">
        <v>98</v>
      </c>
      <c r="K14" s="140" t="s">
        <v>95</v>
      </c>
      <c r="L14" s="142"/>
      <c r="M14" s="142"/>
      <c r="N14" s="142"/>
    </row>
    <row r="15" spans="1:14" ht="15" customHeight="1">
      <c r="A15" s="125"/>
      <c r="B15" s="127"/>
      <c r="C15" s="172"/>
      <c r="D15" s="172"/>
      <c r="E15" s="172"/>
      <c r="F15" s="172"/>
      <c r="G15" s="173"/>
      <c r="H15" s="174"/>
      <c r="I15" s="176">
        <v>45253</v>
      </c>
      <c r="J15" s="150"/>
      <c r="K15" s="141"/>
      <c r="L15" s="143"/>
      <c r="M15" s="143"/>
      <c r="N15" s="144"/>
    </row>
    <row r="16" spans="1:14" ht="49.2" customHeight="1">
      <c r="A16" s="125">
        <v>2</v>
      </c>
      <c r="B16" s="132" t="s">
        <v>215</v>
      </c>
      <c r="C16" s="135" t="s">
        <v>89</v>
      </c>
      <c r="D16" s="135" t="s">
        <v>78</v>
      </c>
      <c r="E16" s="135" t="s">
        <v>87</v>
      </c>
      <c r="F16" s="135" t="s">
        <v>216</v>
      </c>
      <c r="G16" s="161" t="s">
        <v>91</v>
      </c>
      <c r="H16" s="158">
        <v>29998428</v>
      </c>
      <c r="I16" s="101" t="s">
        <v>81</v>
      </c>
      <c r="J16" s="130" t="s">
        <v>96</v>
      </c>
      <c r="K16" s="140" t="s">
        <v>218</v>
      </c>
      <c r="L16" s="142"/>
      <c r="M16" s="142"/>
      <c r="N16" s="142"/>
    </row>
    <row r="17" spans="1:14" ht="15">
      <c r="A17" s="125"/>
      <c r="B17" s="132"/>
      <c r="C17" s="135"/>
      <c r="D17" s="135"/>
      <c r="E17" s="135"/>
      <c r="F17" s="135"/>
      <c r="G17" s="161"/>
      <c r="H17" s="158"/>
      <c r="I17" s="49">
        <v>45253</v>
      </c>
      <c r="J17" s="151"/>
      <c r="K17" s="141"/>
      <c r="L17" s="143"/>
      <c r="M17" s="143"/>
      <c r="N17" s="144"/>
    </row>
    <row r="18" spans="1:14" ht="13.95" customHeight="1" hidden="1">
      <c r="A18" s="52"/>
      <c r="B18" s="58"/>
      <c r="C18" s="67"/>
      <c r="D18" s="67"/>
      <c r="E18" s="67"/>
      <c r="F18" s="67"/>
      <c r="G18" s="68"/>
      <c r="H18" s="77"/>
      <c r="I18" s="69"/>
      <c r="J18" s="4"/>
      <c r="K18" s="45"/>
      <c r="L18" s="46"/>
      <c r="M18" s="46"/>
      <c r="N18" s="46"/>
    </row>
    <row r="19" spans="2:9" ht="17.7" customHeight="1" hidden="1">
      <c r="B19" s="134" t="s">
        <v>45</v>
      </c>
      <c r="C19" s="134"/>
      <c r="D19" s="134"/>
      <c r="E19" s="134"/>
      <c r="F19" s="134"/>
      <c r="G19" s="134"/>
      <c r="H19" s="134"/>
      <c r="I19" s="14"/>
    </row>
    <row r="20" spans="2:9" ht="17.7" customHeight="1" hidden="1">
      <c r="B20" s="14"/>
      <c r="C20" s="14"/>
      <c r="D20" s="14"/>
      <c r="E20" s="14"/>
      <c r="F20" s="14"/>
      <c r="G20" s="14"/>
      <c r="H20" s="78"/>
      <c r="I20" s="14"/>
    </row>
    <row r="21" spans="1:14" ht="15" hidden="1">
      <c r="A21" s="128" t="s">
        <v>24</v>
      </c>
      <c r="B21" s="130" t="s">
        <v>8</v>
      </c>
      <c r="C21" s="130" t="s">
        <v>0</v>
      </c>
      <c r="D21" s="130" t="s">
        <v>1</v>
      </c>
      <c r="E21" s="130" t="s">
        <v>2</v>
      </c>
      <c r="F21" s="130" t="s">
        <v>3</v>
      </c>
      <c r="G21" s="130" t="s">
        <v>4</v>
      </c>
      <c r="H21" s="166" t="s">
        <v>5</v>
      </c>
      <c r="I21" s="57" t="s">
        <v>6</v>
      </c>
      <c r="J21" s="136" t="s">
        <v>9</v>
      </c>
      <c r="K21" s="137"/>
      <c r="L21" s="126" t="s">
        <v>12</v>
      </c>
      <c r="M21" s="145"/>
      <c r="N21" s="146"/>
    </row>
    <row r="22" spans="1:14" ht="15.75" customHeight="1" hidden="1">
      <c r="A22" s="144"/>
      <c r="B22" s="131"/>
      <c r="C22" s="131"/>
      <c r="D22" s="131"/>
      <c r="E22" s="131"/>
      <c r="F22" s="131"/>
      <c r="G22" s="131"/>
      <c r="H22" s="167"/>
      <c r="I22" s="50" t="s">
        <v>7</v>
      </c>
      <c r="J22" s="2" t="s">
        <v>2</v>
      </c>
      <c r="K22" s="2" t="s">
        <v>11</v>
      </c>
      <c r="L22" s="50" t="s">
        <v>13</v>
      </c>
      <c r="M22" s="50" t="s">
        <v>14</v>
      </c>
      <c r="N22" s="50" t="s">
        <v>15</v>
      </c>
    </row>
    <row r="23" spans="1:14" ht="52.8" customHeight="1" hidden="1">
      <c r="A23" s="125">
        <v>1</v>
      </c>
      <c r="B23" s="127"/>
      <c r="C23" s="171"/>
      <c r="D23" s="171"/>
      <c r="E23" s="171"/>
      <c r="F23" s="171"/>
      <c r="G23" s="169"/>
      <c r="H23" s="170"/>
      <c r="I23" s="111"/>
      <c r="J23" s="130"/>
      <c r="K23" s="140"/>
      <c r="L23" s="142"/>
      <c r="M23" s="142"/>
      <c r="N23" s="142"/>
    </row>
    <row r="24" spans="1:14" ht="15" hidden="1">
      <c r="A24" s="125"/>
      <c r="B24" s="127"/>
      <c r="C24" s="171"/>
      <c r="D24" s="171"/>
      <c r="E24" s="171"/>
      <c r="F24" s="171"/>
      <c r="G24" s="169"/>
      <c r="H24" s="170"/>
      <c r="I24" s="112"/>
      <c r="J24" s="151"/>
      <c r="K24" s="141"/>
      <c r="L24" s="143"/>
      <c r="M24" s="143"/>
      <c r="N24" s="144"/>
    </row>
    <row r="25" spans="1:14" ht="15">
      <c r="A25" s="4"/>
      <c r="B25" s="58"/>
      <c r="C25" s="97"/>
      <c r="D25" s="97"/>
      <c r="E25" s="97"/>
      <c r="F25" s="97"/>
      <c r="G25" s="98"/>
      <c r="H25" s="99"/>
      <c r="I25" s="100"/>
      <c r="J25" s="4"/>
      <c r="K25" s="45"/>
      <c r="L25" s="46"/>
      <c r="M25" s="46"/>
      <c r="N25" s="5"/>
    </row>
    <row r="26" spans="1:14" ht="21">
      <c r="A26" s="14"/>
      <c r="B26" s="14"/>
      <c r="C26" s="152" t="s">
        <v>18</v>
      </c>
      <c r="D26" s="152"/>
      <c r="E26" s="152"/>
      <c r="F26" s="152"/>
      <c r="G26" s="152"/>
      <c r="H26" s="152"/>
      <c r="I26" s="152"/>
      <c r="J26" s="152"/>
      <c r="N26" s="46"/>
    </row>
    <row r="27" ht="15.6" customHeight="1">
      <c r="N27" s="46"/>
    </row>
    <row r="28" spans="1:14" ht="15">
      <c r="A28" s="128" t="s">
        <v>24</v>
      </c>
      <c r="B28" s="130" t="s">
        <v>8</v>
      </c>
      <c r="C28" s="130" t="s">
        <v>0</v>
      </c>
      <c r="D28" s="130" t="s">
        <v>1</v>
      </c>
      <c r="E28" s="130" t="s">
        <v>2</v>
      </c>
      <c r="F28" s="130" t="s">
        <v>3</v>
      </c>
      <c r="G28" s="130" t="s">
        <v>4</v>
      </c>
      <c r="H28" s="166" t="s">
        <v>5</v>
      </c>
      <c r="I28" s="57" t="s">
        <v>6</v>
      </c>
      <c r="J28" s="136" t="s">
        <v>9</v>
      </c>
      <c r="K28" s="137"/>
      <c r="L28" s="126" t="s">
        <v>12</v>
      </c>
      <c r="M28" s="145"/>
      <c r="N28" s="146"/>
    </row>
    <row r="29" spans="1:14" ht="15.75" customHeight="1">
      <c r="A29" s="129"/>
      <c r="B29" s="131"/>
      <c r="C29" s="131"/>
      <c r="D29" s="131"/>
      <c r="E29" s="131"/>
      <c r="F29" s="131"/>
      <c r="G29" s="131"/>
      <c r="H29" s="167"/>
      <c r="I29" s="50" t="s">
        <v>7</v>
      </c>
      <c r="J29" s="2" t="s">
        <v>2</v>
      </c>
      <c r="K29" s="2" t="s">
        <v>11</v>
      </c>
      <c r="L29" s="50" t="s">
        <v>13</v>
      </c>
      <c r="M29" s="50" t="s">
        <v>14</v>
      </c>
      <c r="N29" s="50" t="s">
        <v>15</v>
      </c>
    </row>
    <row r="30" spans="1:14" ht="60" customHeight="1">
      <c r="A30" s="126">
        <v>1</v>
      </c>
      <c r="B30" s="132" t="s">
        <v>142</v>
      </c>
      <c r="C30" s="135" t="s">
        <v>86</v>
      </c>
      <c r="D30" s="135" t="s">
        <v>78</v>
      </c>
      <c r="E30" s="135" t="s">
        <v>143</v>
      </c>
      <c r="F30" s="135" t="s">
        <v>144</v>
      </c>
      <c r="G30" s="161" t="s">
        <v>100</v>
      </c>
      <c r="H30" s="158">
        <v>303542900</v>
      </c>
      <c r="I30" s="101" t="s">
        <v>79</v>
      </c>
      <c r="J30" s="138" t="s">
        <v>188</v>
      </c>
      <c r="K30" s="140" t="s">
        <v>225</v>
      </c>
      <c r="L30" s="142"/>
      <c r="M30" s="142"/>
      <c r="N30" s="142"/>
    </row>
    <row r="31" spans="1:14" ht="15">
      <c r="A31" s="126"/>
      <c r="B31" s="132"/>
      <c r="C31" s="135"/>
      <c r="D31" s="135"/>
      <c r="E31" s="135"/>
      <c r="F31" s="135"/>
      <c r="G31" s="161"/>
      <c r="H31" s="158"/>
      <c r="I31" s="113">
        <v>45260</v>
      </c>
      <c r="J31" s="139"/>
      <c r="K31" s="141"/>
      <c r="L31" s="143"/>
      <c r="M31" s="143"/>
      <c r="N31" s="144"/>
    </row>
    <row r="32" spans="1:14" s="102" customFormat="1" ht="46.2" customHeight="1">
      <c r="A32" s="168">
        <v>2</v>
      </c>
      <c r="B32" s="132" t="s">
        <v>219</v>
      </c>
      <c r="C32" s="135" t="s">
        <v>84</v>
      </c>
      <c r="D32" s="135" t="s">
        <v>85</v>
      </c>
      <c r="E32" s="135" t="s">
        <v>88</v>
      </c>
      <c r="F32" s="135" t="s">
        <v>220</v>
      </c>
      <c r="G32" s="161" t="s">
        <v>92</v>
      </c>
      <c r="H32" s="158">
        <v>550000000</v>
      </c>
      <c r="I32" s="101" t="s">
        <v>81</v>
      </c>
      <c r="J32" s="130" t="s">
        <v>97</v>
      </c>
      <c r="K32" s="147" t="s">
        <v>94</v>
      </c>
      <c r="L32" s="148"/>
      <c r="M32" s="148"/>
      <c r="N32" s="148"/>
    </row>
    <row r="33" spans="1:14" s="102" customFormat="1" ht="15" customHeight="1">
      <c r="A33" s="168"/>
      <c r="B33" s="132"/>
      <c r="C33" s="135"/>
      <c r="D33" s="135"/>
      <c r="E33" s="135"/>
      <c r="F33" s="135"/>
      <c r="G33" s="161"/>
      <c r="H33" s="158"/>
      <c r="I33" s="49">
        <v>45258</v>
      </c>
      <c r="J33" s="151"/>
      <c r="K33" s="147"/>
      <c r="L33" s="148"/>
      <c r="M33" s="148"/>
      <c r="N33" s="148"/>
    </row>
    <row r="34" spans="1:14" ht="46.8" customHeight="1">
      <c r="A34" s="168">
        <v>3</v>
      </c>
      <c r="B34" s="132" t="s">
        <v>221</v>
      </c>
      <c r="C34" s="135" t="s">
        <v>89</v>
      </c>
      <c r="D34" s="135" t="s">
        <v>78</v>
      </c>
      <c r="E34" s="135" t="s">
        <v>88</v>
      </c>
      <c r="F34" s="135" t="s">
        <v>222</v>
      </c>
      <c r="G34" s="161" t="s">
        <v>92</v>
      </c>
      <c r="H34" s="158">
        <v>32000000</v>
      </c>
      <c r="I34" s="101" t="s">
        <v>81</v>
      </c>
      <c r="J34" s="138" t="s">
        <v>97</v>
      </c>
      <c r="K34" s="147" t="s">
        <v>94</v>
      </c>
      <c r="L34" s="148"/>
      <c r="M34" s="148"/>
      <c r="N34" s="148"/>
    </row>
    <row r="35" spans="1:14" ht="15">
      <c r="A35" s="168"/>
      <c r="B35" s="132"/>
      <c r="C35" s="135"/>
      <c r="D35" s="135"/>
      <c r="E35" s="135"/>
      <c r="F35" s="135"/>
      <c r="G35" s="161"/>
      <c r="H35" s="158"/>
      <c r="I35" s="49">
        <v>45253</v>
      </c>
      <c r="J35" s="139"/>
      <c r="K35" s="147"/>
      <c r="L35" s="148"/>
      <c r="M35" s="148"/>
      <c r="N35" s="148"/>
    </row>
    <row r="36" spans="1:14" ht="46.8" customHeight="1">
      <c r="A36" s="168">
        <v>4</v>
      </c>
      <c r="B36" s="127" t="s">
        <v>223</v>
      </c>
      <c r="C36" s="172" t="s">
        <v>89</v>
      </c>
      <c r="D36" s="172" t="s">
        <v>78</v>
      </c>
      <c r="E36" s="172" t="s">
        <v>90</v>
      </c>
      <c r="F36" s="172" t="s">
        <v>224</v>
      </c>
      <c r="G36" s="173" t="s">
        <v>93</v>
      </c>
      <c r="H36" s="174">
        <v>32480000</v>
      </c>
      <c r="I36" s="175" t="s">
        <v>81</v>
      </c>
      <c r="J36" s="138" t="s">
        <v>98</v>
      </c>
      <c r="K36" s="140" t="s">
        <v>95</v>
      </c>
      <c r="L36" s="142"/>
      <c r="M36" s="142"/>
      <c r="N36" s="142"/>
    </row>
    <row r="37" spans="1:14" ht="15">
      <c r="A37" s="168"/>
      <c r="B37" s="127"/>
      <c r="C37" s="172"/>
      <c r="D37" s="172"/>
      <c r="E37" s="172"/>
      <c r="F37" s="172"/>
      <c r="G37" s="173"/>
      <c r="H37" s="174"/>
      <c r="I37" s="176">
        <v>45250</v>
      </c>
      <c r="J37" s="139"/>
      <c r="K37" s="141"/>
      <c r="L37" s="143"/>
      <c r="M37" s="143"/>
      <c r="N37" s="144"/>
    </row>
    <row r="38" spans="3:9" ht="15">
      <c r="C38" s="47"/>
      <c r="D38" s="47"/>
      <c r="E38" s="47"/>
      <c r="F38" s="47"/>
      <c r="G38" s="47"/>
      <c r="H38" s="105"/>
      <c r="I38" s="47"/>
    </row>
    <row r="39" spans="1:14" ht="21">
      <c r="A39" s="3"/>
      <c r="B39" s="133" t="s">
        <v>19</v>
      </c>
      <c r="C39" s="133"/>
      <c r="D39" s="133"/>
      <c r="E39" s="133"/>
      <c r="F39" s="133"/>
      <c r="G39" s="133"/>
      <c r="H39" s="133"/>
      <c r="I39" s="133"/>
      <c r="J39" s="4"/>
      <c r="K39" s="107"/>
      <c r="L39" s="108"/>
      <c r="M39" s="108"/>
      <c r="N39" s="108"/>
    </row>
    <row r="40" spans="1:14" ht="14.4" customHeight="1">
      <c r="A40" s="109"/>
      <c r="C40" s="47"/>
      <c r="D40" s="47"/>
      <c r="E40" s="47"/>
      <c r="F40" s="47"/>
      <c r="G40" s="47"/>
      <c r="H40" s="105"/>
      <c r="I40" s="47"/>
      <c r="J40" s="4"/>
      <c r="K40" s="107"/>
      <c r="L40" s="108"/>
      <c r="M40" s="108"/>
      <c r="N40" s="108"/>
    </row>
    <row r="41" spans="1:14" ht="15">
      <c r="A41" s="128" t="s">
        <v>24</v>
      </c>
      <c r="B41" s="130" t="s">
        <v>8</v>
      </c>
      <c r="C41" s="130" t="s">
        <v>0</v>
      </c>
      <c r="D41" s="130" t="s">
        <v>1</v>
      </c>
      <c r="E41" s="130" t="s">
        <v>2</v>
      </c>
      <c r="F41" s="130" t="s">
        <v>3</v>
      </c>
      <c r="G41" s="130" t="s">
        <v>4</v>
      </c>
      <c r="H41" s="166" t="s">
        <v>5</v>
      </c>
      <c r="I41" s="57" t="s">
        <v>6</v>
      </c>
      <c r="J41" s="136" t="s">
        <v>9</v>
      </c>
      <c r="K41" s="137"/>
      <c r="L41" s="126" t="s">
        <v>12</v>
      </c>
      <c r="M41" s="145"/>
      <c r="N41" s="146"/>
    </row>
    <row r="42" spans="1:14" ht="15.75" customHeight="1">
      <c r="A42" s="144"/>
      <c r="B42" s="131"/>
      <c r="C42" s="131"/>
      <c r="D42" s="131"/>
      <c r="E42" s="131"/>
      <c r="F42" s="131"/>
      <c r="G42" s="131"/>
      <c r="H42" s="167"/>
      <c r="I42" s="50" t="s">
        <v>7</v>
      </c>
      <c r="J42" s="2" t="s">
        <v>2</v>
      </c>
      <c r="K42" s="2" t="s">
        <v>11</v>
      </c>
      <c r="L42" s="50" t="s">
        <v>13</v>
      </c>
      <c r="M42" s="50" t="s">
        <v>14</v>
      </c>
      <c r="N42" s="50" t="s">
        <v>15</v>
      </c>
    </row>
    <row r="43" spans="1:14" ht="49.2" customHeight="1">
      <c r="A43" s="125">
        <v>1</v>
      </c>
      <c r="B43" s="132" t="s">
        <v>226</v>
      </c>
      <c r="C43" s="178" t="s">
        <v>89</v>
      </c>
      <c r="D43" s="178" t="s">
        <v>82</v>
      </c>
      <c r="E43" s="178" t="s">
        <v>99</v>
      </c>
      <c r="F43" s="178" t="s">
        <v>227</v>
      </c>
      <c r="G43" s="179" t="s">
        <v>230</v>
      </c>
      <c r="H43" s="180">
        <v>11281456</v>
      </c>
      <c r="I43" s="181" t="s">
        <v>83</v>
      </c>
      <c r="J43" s="130" t="s">
        <v>101</v>
      </c>
      <c r="K43" s="140" t="s">
        <v>239</v>
      </c>
      <c r="L43" s="142" t="s">
        <v>241</v>
      </c>
      <c r="M43" s="142" t="s">
        <v>240</v>
      </c>
      <c r="N43" s="142"/>
    </row>
    <row r="44" spans="1:14" ht="15.6">
      <c r="A44" s="125"/>
      <c r="B44" s="132"/>
      <c r="C44" s="178"/>
      <c r="D44" s="178"/>
      <c r="E44" s="178"/>
      <c r="F44" s="178"/>
      <c r="G44" s="179"/>
      <c r="H44" s="180"/>
      <c r="I44" s="182">
        <v>45253</v>
      </c>
      <c r="J44" s="151"/>
      <c r="K44" s="141"/>
      <c r="L44" s="143"/>
      <c r="M44" s="143"/>
      <c r="N44" s="144"/>
    </row>
    <row r="45" spans="1:14" ht="46.2" customHeight="1">
      <c r="A45" s="126">
        <v>2</v>
      </c>
      <c r="B45" s="127" t="s">
        <v>111</v>
      </c>
      <c r="C45" s="183" t="s">
        <v>89</v>
      </c>
      <c r="D45" s="183" t="s">
        <v>82</v>
      </c>
      <c r="E45" s="183" t="s">
        <v>99</v>
      </c>
      <c r="F45" s="183" t="s">
        <v>112</v>
      </c>
      <c r="G45" s="184" t="s">
        <v>230</v>
      </c>
      <c r="H45" s="185">
        <v>32400000</v>
      </c>
      <c r="I45" s="186" t="s">
        <v>83</v>
      </c>
      <c r="J45" s="130" t="s">
        <v>101</v>
      </c>
      <c r="K45" s="140" t="s">
        <v>239</v>
      </c>
      <c r="L45" s="142"/>
      <c r="M45" s="142"/>
      <c r="N45" s="142"/>
    </row>
    <row r="46" spans="1:14" ht="15.6">
      <c r="A46" s="126"/>
      <c r="B46" s="127"/>
      <c r="C46" s="183"/>
      <c r="D46" s="183"/>
      <c r="E46" s="183"/>
      <c r="F46" s="183"/>
      <c r="G46" s="184"/>
      <c r="H46" s="185"/>
      <c r="I46" s="187">
        <v>45251</v>
      </c>
      <c r="J46" s="151"/>
      <c r="K46" s="141"/>
      <c r="L46" s="143"/>
      <c r="M46" s="143"/>
      <c r="N46" s="144"/>
    </row>
    <row r="47" spans="1:14" ht="46.8" customHeight="1">
      <c r="A47" s="126">
        <v>3</v>
      </c>
      <c r="B47" s="127" t="s">
        <v>107</v>
      </c>
      <c r="C47" s="183" t="s">
        <v>89</v>
      </c>
      <c r="D47" s="183" t="s">
        <v>82</v>
      </c>
      <c r="E47" s="183" t="s">
        <v>99</v>
      </c>
      <c r="F47" s="183" t="s">
        <v>108</v>
      </c>
      <c r="G47" s="184" t="s">
        <v>230</v>
      </c>
      <c r="H47" s="185">
        <v>32400000</v>
      </c>
      <c r="I47" s="186" t="s">
        <v>83</v>
      </c>
      <c r="J47" s="130" t="s">
        <v>101</v>
      </c>
      <c r="K47" s="140" t="s">
        <v>113</v>
      </c>
      <c r="L47" s="142" t="s">
        <v>242</v>
      </c>
      <c r="M47" s="142" t="s">
        <v>243</v>
      </c>
      <c r="N47" s="142"/>
    </row>
    <row r="48" spans="1:14" ht="15.6">
      <c r="A48" s="126"/>
      <c r="B48" s="127"/>
      <c r="C48" s="183"/>
      <c r="D48" s="183"/>
      <c r="E48" s="183"/>
      <c r="F48" s="183"/>
      <c r="G48" s="184"/>
      <c r="H48" s="185"/>
      <c r="I48" s="187">
        <v>45251</v>
      </c>
      <c r="J48" s="151"/>
      <c r="K48" s="141"/>
      <c r="L48" s="143"/>
      <c r="M48" s="143"/>
      <c r="N48" s="144"/>
    </row>
    <row r="49" spans="1:14" ht="44.4" customHeight="1">
      <c r="A49" s="126">
        <v>4</v>
      </c>
      <c r="B49" s="127" t="s">
        <v>109</v>
      </c>
      <c r="C49" s="183" t="s">
        <v>89</v>
      </c>
      <c r="D49" s="183" t="s">
        <v>82</v>
      </c>
      <c r="E49" s="183" t="s">
        <v>99</v>
      </c>
      <c r="F49" s="183" t="s">
        <v>110</v>
      </c>
      <c r="G49" s="184" t="s">
        <v>230</v>
      </c>
      <c r="H49" s="185">
        <v>32400000</v>
      </c>
      <c r="I49" s="186" t="s">
        <v>83</v>
      </c>
      <c r="J49" s="130" t="s">
        <v>101</v>
      </c>
      <c r="K49" s="140" t="s">
        <v>239</v>
      </c>
      <c r="L49" s="142" t="s">
        <v>242</v>
      </c>
      <c r="M49" s="142" t="s">
        <v>243</v>
      </c>
      <c r="N49" s="142"/>
    </row>
    <row r="50" spans="1:14" ht="15.6">
      <c r="A50" s="126"/>
      <c r="B50" s="127"/>
      <c r="C50" s="183"/>
      <c r="D50" s="183"/>
      <c r="E50" s="183"/>
      <c r="F50" s="183"/>
      <c r="G50" s="184"/>
      <c r="H50" s="185"/>
      <c r="I50" s="187">
        <v>45251</v>
      </c>
      <c r="J50" s="151"/>
      <c r="K50" s="141"/>
      <c r="L50" s="143"/>
      <c r="M50" s="143"/>
      <c r="N50" s="144"/>
    </row>
    <row r="51" spans="1:14" ht="50.4" customHeight="1">
      <c r="A51" s="126">
        <v>5</v>
      </c>
      <c r="B51" s="127" t="s">
        <v>228</v>
      </c>
      <c r="C51" s="183" t="s">
        <v>89</v>
      </c>
      <c r="D51" s="183" t="s">
        <v>78</v>
      </c>
      <c r="E51" s="183" t="s">
        <v>90</v>
      </c>
      <c r="F51" s="183" t="s">
        <v>229</v>
      </c>
      <c r="G51" s="184" t="s">
        <v>231</v>
      </c>
      <c r="H51" s="185">
        <v>32480000</v>
      </c>
      <c r="I51" s="186" t="s">
        <v>81</v>
      </c>
      <c r="J51" s="138" t="s">
        <v>98</v>
      </c>
      <c r="K51" s="140" t="s">
        <v>95</v>
      </c>
      <c r="L51" s="142"/>
      <c r="M51" s="142"/>
      <c r="N51" s="142"/>
    </row>
    <row r="52" spans="1:14" ht="15.6">
      <c r="A52" s="126"/>
      <c r="B52" s="127"/>
      <c r="C52" s="183"/>
      <c r="D52" s="183"/>
      <c r="E52" s="183"/>
      <c r="F52" s="183"/>
      <c r="G52" s="184"/>
      <c r="H52" s="185"/>
      <c r="I52" s="187">
        <v>45250</v>
      </c>
      <c r="J52" s="139"/>
      <c r="K52" s="141"/>
      <c r="L52" s="143"/>
      <c r="M52" s="143"/>
      <c r="N52" s="144"/>
    </row>
    <row r="53" spans="1:14" ht="46.8" customHeight="1">
      <c r="A53" s="126">
        <v>6</v>
      </c>
      <c r="B53" s="127" t="s">
        <v>232</v>
      </c>
      <c r="C53" s="183" t="s">
        <v>80</v>
      </c>
      <c r="D53" s="183" t="s">
        <v>82</v>
      </c>
      <c r="E53" s="183" t="s">
        <v>99</v>
      </c>
      <c r="F53" s="183" t="s">
        <v>233</v>
      </c>
      <c r="G53" s="184" t="s">
        <v>168</v>
      </c>
      <c r="H53" s="185">
        <v>82297016</v>
      </c>
      <c r="I53" s="186" t="s">
        <v>83</v>
      </c>
      <c r="J53" s="130" t="s">
        <v>101</v>
      </c>
      <c r="K53" s="140" t="s">
        <v>113</v>
      </c>
      <c r="L53" s="142" t="s">
        <v>245</v>
      </c>
      <c r="M53" s="142" t="s">
        <v>244</v>
      </c>
      <c r="N53" s="142"/>
    </row>
    <row r="54" spans="1:14" ht="15.6">
      <c r="A54" s="126"/>
      <c r="B54" s="127"/>
      <c r="C54" s="183"/>
      <c r="D54" s="183"/>
      <c r="E54" s="183"/>
      <c r="F54" s="183"/>
      <c r="G54" s="184"/>
      <c r="H54" s="185"/>
      <c r="I54" s="187">
        <v>45250</v>
      </c>
      <c r="J54" s="151"/>
      <c r="K54" s="141"/>
      <c r="L54" s="143"/>
      <c r="M54" s="143"/>
      <c r="N54" s="144"/>
    </row>
    <row r="55" spans="1:14" ht="48" customHeight="1">
      <c r="A55" s="126">
        <v>7</v>
      </c>
      <c r="B55" s="127" t="s">
        <v>234</v>
      </c>
      <c r="C55" s="183" t="s">
        <v>89</v>
      </c>
      <c r="D55" s="183" t="s">
        <v>78</v>
      </c>
      <c r="E55" s="183" t="s">
        <v>90</v>
      </c>
      <c r="F55" s="183" t="s">
        <v>235</v>
      </c>
      <c r="G55" s="184" t="s">
        <v>217</v>
      </c>
      <c r="H55" s="185">
        <v>28000000</v>
      </c>
      <c r="I55" s="186" t="s">
        <v>81</v>
      </c>
      <c r="J55" s="138" t="s">
        <v>98</v>
      </c>
      <c r="K55" s="140" t="s">
        <v>246</v>
      </c>
      <c r="L55" s="142"/>
      <c r="M55" s="142"/>
      <c r="N55" s="142"/>
    </row>
    <row r="56" spans="1:14" ht="15.6">
      <c r="A56" s="126"/>
      <c r="B56" s="127"/>
      <c r="C56" s="183"/>
      <c r="D56" s="183"/>
      <c r="E56" s="183"/>
      <c r="F56" s="183"/>
      <c r="G56" s="184"/>
      <c r="H56" s="185"/>
      <c r="I56" s="187">
        <v>45247</v>
      </c>
      <c r="J56" s="139"/>
      <c r="K56" s="141"/>
      <c r="L56" s="143"/>
      <c r="M56" s="143"/>
      <c r="N56" s="144"/>
    </row>
    <row r="57" spans="1:14" ht="51.6" customHeight="1">
      <c r="A57" s="126">
        <v>8</v>
      </c>
      <c r="B57" s="127" t="s">
        <v>236</v>
      </c>
      <c r="C57" s="183" t="s">
        <v>89</v>
      </c>
      <c r="D57" s="183" t="s">
        <v>78</v>
      </c>
      <c r="E57" s="183" t="s">
        <v>90</v>
      </c>
      <c r="F57" s="183" t="s">
        <v>237</v>
      </c>
      <c r="G57" s="188" t="s">
        <v>238</v>
      </c>
      <c r="H57" s="185">
        <v>32480000</v>
      </c>
      <c r="I57" s="186" t="s">
        <v>81</v>
      </c>
      <c r="J57" s="138" t="s">
        <v>98</v>
      </c>
      <c r="K57" s="114" t="s">
        <v>246</v>
      </c>
      <c r="L57" s="142"/>
      <c r="M57" s="142"/>
      <c r="N57" s="142"/>
    </row>
    <row r="58" spans="1:14" ht="15.6">
      <c r="A58" s="126"/>
      <c r="B58" s="127"/>
      <c r="C58" s="183"/>
      <c r="D58" s="183"/>
      <c r="E58" s="183"/>
      <c r="F58" s="183"/>
      <c r="G58" s="188"/>
      <c r="H58" s="185"/>
      <c r="I58" s="187">
        <v>45247</v>
      </c>
      <c r="J58" s="139"/>
      <c r="K58" s="115"/>
      <c r="L58" s="143"/>
      <c r="M58" s="143"/>
      <c r="N58" s="144"/>
    </row>
  </sheetData>
  <mergeCells count="264">
    <mergeCell ref="J57:J58"/>
    <mergeCell ref="L57:L58"/>
    <mergeCell ref="M57:M58"/>
    <mergeCell ref="N57:N58"/>
    <mergeCell ref="K53:K54"/>
    <mergeCell ref="A53:A54"/>
    <mergeCell ref="J53:J54"/>
    <mergeCell ref="K55:K56"/>
    <mergeCell ref="L53:L54"/>
    <mergeCell ref="M53:M54"/>
    <mergeCell ref="N53:N54"/>
    <mergeCell ref="J55:J56"/>
    <mergeCell ref="L55:L56"/>
    <mergeCell ref="M55:M56"/>
    <mergeCell ref="N55:N56"/>
    <mergeCell ref="A55:A56"/>
    <mergeCell ref="B55:B56"/>
    <mergeCell ref="C55:C56"/>
    <mergeCell ref="D55:D56"/>
    <mergeCell ref="E55:E56"/>
    <mergeCell ref="F55:F56"/>
    <mergeCell ref="G55:G56"/>
    <mergeCell ref="H55:H56"/>
    <mergeCell ref="A57:A58"/>
    <mergeCell ref="B57:B58"/>
    <mergeCell ref="C57:C58"/>
    <mergeCell ref="D57:D58"/>
    <mergeCell ref="E57:E58"/>
    <mergeCell ref="F57:F58"/>
    <mergeCell ref="G57:G58"/>
    <mergeCell ref="H57:H58"/>
    <mergeCell ref="K51:K52"/>
    <mergeCell ref="L51:L52"/>
    <mergeCell ref="M51:M52"/>
    <mergeCell ref="N51:N52"/>
    <mergeCell ref="B53:B54"/>
    <mergeCell ref="C53:C54"/>
    <mergeCell ref="D53:D54"/>
    <mergeCell ref="E53:E54"/>
    <mergeCell ref="F53:F54"/>
    <mergeCell ref="G53:G54"/>
    <mergeCell ref="H53:H54"/>
    <mergeCell ref="B51:B52"/>
    <mergeCell ref="C51:C52"/>
    <mergeCell ref="D51:D52"/>
    <mergeCell ref="E51:E52"/>
    <mergeCell ref="F51:F52"/>
    <mergeCell ref="G51:G52"/>
    <mergeCell ref="H51:H52"/>
    <mergeCell ref="A51:A52"/>
    <mergeCell ref="J51:J52"/>
    <mergeCell ref="K47:K48"/>
    <mergeCell ref="L47:L48"/>
    <mergeCell ref="M47:M48"/>
    <mergeCell ref="N47:N48"/>
    <mergeCell ref="A49:A50"/>
    <mergeCell ref="J49:J50"/>
    <mergeCell ref="K49:K50"/>
    <mergeCell ref="L49:L50"/>
    <mergeCell ref="M49:M50"/>
    <mergeCell ref="N49:N50"/>
    <mergeCell ref="A47:A48"/>
    <mergeCell ref="J47:J48"/>
    <mergeCell ref="B47:B48"/>
    <mergeCell ref="C47:C48"/>
    <mergeCell ref="D47:D48"/>
    <mergeCell ref="E47:E48"/>
    <mergeCell ref="F47:F48"/>
    <mergeCell ref="G47:G48"/>
    <mergeCell ref="H47:H48"/>
    <mergeCell ref="B49:B50"/>
    <mergeCell ref="C49:C50"/>
    <mergeCell ref="D49:D50"/>
    <mergeCell ref="E49:E50"/>
    <mergeCell ref="F49:F50"/>
    <mergeCell ref="G49:G50"/>
    <mergeCell ref="H49:H50"/>
    <mergeCell ref="M45:M46"/>
    <mergeCell ref="N45:N46"/>
    <mergeCell ref="A45:A46"/>
    <mergeCell ref="E16:E17"/>
    <mergeCell ref="F16:F17"/>
    <mergeCell ref="G16:G17"/>
    <mergeCell ref="H16:H17"/>
    <mergeCell ref="B45:B46"/>
    <mergeCell ref="C45:C46"/>
    <mergeCell ref="D45:D46"/>
    <mergeCell ref="E45:E46"/>
    <mergeCell ref="F45:F46"/>
    <mergeCell ref="G45:G46"/>
    <mergeCell ref="H45:H46"/>
    <mergeCell ref="B28:B29"/>
    <mergeCell ref="E30:E31"/>
    <mergeCell ref="B36:B37"/>
    <mergeCell ref="C36:C37"/>
    <mergeCell ref="D36:D37"/>
    <mergeCell ref="E36:E37"/>
    <mergeCell ref="L21:N21"/>
    <mergeCell ref="L34:L35"/>
    <mergeCell ref="M34:M35"/>
    <mergeCell ref="N34:N35"/>
    <mergeCell ref="A36:A37"/>
    <mergeCell ref="M36:M37"/>
    <mergeCell ref="N36:N37"/>
    <mergeCell ref="G36:G37"/>
    <mergeCell ref="H36:H37"/>
    <mergeCell ref="L28:N28"/>
    <mergeCell ref="M30:M31"/>
    <mergeCell ref="N30:N31"/>
    <mergeCell ref="J30:J31"/>
    <mergeCell ref="F30:F31"/>
    <mergeCell ref="H30:H31"/>
    <mergeCell ref="K30:K31"/>
    <mergeCell ref="L30:L31"/>
    <mergeCell ref="A34:A35"/>
    <mergeCell ref="A32:A33"/>
    <mergeCell ref="B32:B33"/>
    <mergeCell ref="C32:C33"/>
    <mergeCell ref="D32:D33"/>
    <mergeCell ref="E32:E33"/>
    <mergeCell ref="F32:F33"/>
    <mergeCell ref="D34:D35"/>
    <mergeCell ref="E34:E35"/>
    <mergeCell ref="C16:C17"/>
    <mergeCell ref="D16:D17"/>
    <mergeCell ref="G14:G15"/>
    <mergeCell ref="J14:J15"/>
    <mergeCell ref="A28:A29"/>
    <mergeCell ref="A21:A22"/>
    <mergeCell ref="K23:K24"/>
    <mergeCell ref="J23:J24"/>
    <mergeCell ref="E28:E29"/>
    <mergeCell ref="H28:H29"/>
    <mergeCell ref="J28:K28"/>
    <mergeCell ref="F28:F29"/>
    <mergeCell ref="J45:J46"/>
    <mergeCell ref="K45:K46"/>
    <mergeCell ref="L45:L46"/>
    <mergeCell ref="A1:D1"/>
    <mergeCell ref="F1:G1"/>
    <mergeCell ref="A12:A13"/>
    <mergeCell ref="B12:B13"/>
    <mergeCell ref="A5:A6"/>
    <mergeCell ref="B5:B6"/>
    <mergeCell ref="C5:C6"/>
    <mergeCell ref="D5:D6"/>
    <mergeCell ref="C12:C13"/>
    <mergeCell ref="D12:D13"/>
    <mergeCell ref="A7:A8"/>
    <mergeCell ref="B7:B8"/>
    <mergeCell ref="C7:C8"/>
    <mergeCell ref="D7:D8"/>
    <mergeCell ref="E7:E8"/>
    <mergeCell ref="C3:I3"/>
    <mergeCell ref="E5:E6"/>
    <mergeCell ref="G5:G6"/>
    <mergeCell ref="H5:H6"/>
    <mergeCell ref="F7:F8"/>
    <mergeCell ref="F5:F6"/>
    <mergeCell ref="G12:G13"/>
    <mergeCell ref="A30:A31"/>
    <mergeCell ref="A23:A24"/>
    <mergeCell ref="C28:C29"/>
    <mergeCell ref="B23:B24"/>
    <mergeCell ref="E21:E22"/>
    <mergeCell ref="F21:F22"/>
    <mergeCell ref="C23:C24"/>
    <mergeCell ref="A14:A15"/>
    <mergeCell ref="E12:E13"/>
    <mergeCell ref="B21:B22"/>
    <mergeCell ref="C30:C31"/>
    <mergeCell ref="G28:G29"/>
    <mergeCell ref="B14:B15"/>
    <mergeCell ref="B30:B31"/>
    <mergeCell ref="G30:G31"/>
    <mergeCell ref="F14:F15"/>
    <mergeCell ref="D30:D31"/>
    <mergeCell ref="F23:F24"/>
    <mergeCell ref="D14:D15"/>
    <mergeCell ref="E14:E15"/>
    <mergeCell ref="D28:D29"/>
    <mergeCell ref="A16:A17"/>
    <mergeCell ref="B16:B17"/>
    <mergeCell ref="J7:J8"/>
    <mergeCell ref="H12:H13"/>
    <mergeCell ref="C10:I10"/>
    <mergeCell ref="L12:N12"/>
    <mergeCell ref="G21:G22"/>
    <mergeCell ref="C21:C22"/>
    <mergeCell ref="F12:F13"/>
    <mergeCell ref="H7:H8"/>
    <mergeCell ref="L7:L8"/>
    <mergeCell ref="K7:K8"/>
    <mergeCell ref="G7:G8"/>
    <mergeCell ref="K14:K15"/>
    <mergeCell ref="L14:L15"/>
    <mergeCell ref="M14:M15"/>
    <mergeCell ref="C14:C15"/>
    <mergeCell ref="D21:D22"/>
    <mergeCell ref="B19:H19"/>
    <mergeCell ref="J16:J17"/>
    <mergeCell ref="H14:H15"/>
    <mergeCell ref="J12:K12"/>
    <mergeCell ref="L16:L17"/>
    <mergeCell ref="M16:M17"/>
    <mergeCell ref="N16:N17"/>
    <mergeCell ref="N14:N15"/>
    <mergeCell ref="A41:A42"/>
    <mergeCell ref="B41:B42"/>
    <mergeCell ref="C41:C42"/>
    <mergeCell ref="D41:D42"/>
    <mergeCell ref="E41:E42"/>
    <mergeCell ref="F41:F42"/>
    <mergeCell ref="G41:G42"/>
    <mergeCell ref="H41:H42"/>
    <mergeCell ref="L5:N5"/>
    <mergeCell ref="K32:K33"/>
    <mergeCell ref="L32:L33"/>
    <mergeCell ref="K16:K17"/>
    <mergeCell ref="N23:N24"/>
    <mergeCell ref="L23:L24"/>
    <mergeCell ref="M23:M24"/>
    <mergeCell ref="M7:M8"/>
    <mergeCell ref="N7:N8"/>
    <mergeCell ref="J5:K5"/>
    <mergeCell ref="M32:M33"/>
    <mergeCell ref="N32:N33"/>
    <mergeCell ref="J41:K41"/>
    <mergeCell ref="L41:N41"/>
    <mergeCell ref="B34:B35"/>
    <mergeCell ref="C34:C35"/>
    <mergeCell ref="F34:F35"/>
    <mergeCell ref="G34:G35"/>
    <mergeCell ref="H34:H35"/>
    <mergeCell ref="J34:J35"/>
    <mergeCell ref="K34:K35"/>
    <mergeCell ref="B39:I39"/>
    <mergeCell ref="F36:F37"/>
    <mergeCell ref="J36:J37"/>
    <mergeCell ref="K36:K37"/>
    <mergeCell ref="L36:L37"/>
    <mergeCell ref="J43:J44"/>
    <mergeCell ref="K43:K44"/>
    <mergeCell ref="L43:L44"/>
    <mergeCell ref="M43:M44"/>
    <mergeCell ref="N43:N44"/>
    <mergeCell ref="A43:A44"/>
    <mergeCell ref="B43:B44"/>
    <mergeCell ref="C43:C44"/>
    <mergeCell ref="D43:D44"/>
    <mergeCell ref="E43:E44"/>
    <mergeCell ref="F43:F44"/>
    <mergeCell ref="G43:G44"/>
    <mergeCell ref="H43:H44"/>
    <mergeCell ref="G32:G33"/>
    <mergeCell ref="H32:H33"/>
    <mergeCell ref="J21:K21"/>
    <mergeCell ref="G23:G24"/>
    <mergeCell ref="H21:H22"/>
    <mergeCell ref="C26:J26"/>
    <mergeCell ref="H23:H24"/>
    <mergeCell ref="D23:D24"/>
    <mergeCell ref="E23:E24"/>
    <mergeCell ref="J32:J33"/>
  </mergeCells>
  <hyperlinks>
    <hyperlink ref="B14" r:id="rId1" display="javascript: consultaProceso('23-13-13861949')"/>
    <hyperlink ref="B16" r:id="rId2" display="javascript: consultaProceso('23-13-13860515')"/>
    <hyperlink ref="B14:B15" r:id="rId3" display="MVF - SPIF - SMMC 149 -2023"/>
    <hyperlink ref="B16:B17" r:id="rId4" display="MC-047-2023"/>
    <hyperlink ref="B30" r:id="rId5" display="javascript: consultaProceso('23-4-13871610')"/>
    <hyperlink ref="B32" r:id="rId6" display="javascript: consultaProceso('23-21-42701')"/>
    <hyperlink ref="B34" r:id="rId7" display="javascript: consultaProceso('23-13-13860571')"/>
    <hyperlink ref="B36" r:id="rId8" display="javascript: consultaProceso('23-13-13854977')"/>
    <hyperlink ref="B30:B31" r:id="rId9" display="PSC-SA-OP-062-2023"/>
    <hyperlink ref="B32:B33" r:id="rId10" display="L.P-004-2023"/>
    <hyperlink ref="B34:B35" r:id="rId11" display="C.M.C-026-2023"/>
    <hyperlink ref="B36:B37" r:id="rId12" display="MVF - SPIF - SMMC 147 -2023"/>
    <hyperlink ref="B43" r:id="rId13" display="javascript: consultaProceso('23-13-13851178')"/>
    <hyperlink ref="B45" r:id="rId14" display="javascript: consultaProceso('23-13-13844893')"/>
    <hyperlink ref="B47" r:id="rId15" display="javascript: consultaProceso('23-13-13845048')"/>
    <hyperlink ref="B49" r:id="rId16" display="javascript: consultaProceso('23-13-13845083')"/>
    <hyperlink ref="B51" r:id="rId17" display="javascript: consultaProceso('23-13-13854973')"/>
    <hyperlink ref="B53" r:id="rId18" display="javascript: consultaProceso('23-11-13824061')"/>
    <hyperlink ref="B55" r:id="rId19" display="javascript: consultaProceso('23-13-13853403')"/>
    <hyperlink ref="B57" r:id="rId20" display="javascript: consultaProceso('23-13-13853194')"/>
    <hyperlink ref="B43:B44" r:id="rId21" display="PLA-MC-OP-110-2023"/>
    <hyperlink ref="B45:B46" r:id="rId22" display="PLA-MC-OP-112-2023"/>
    <hyperlink ref="B47:B48" r:id="rId23" display="PLA-MC-OP-113-2023"/>
    <hyperlink ref="B49:B50" r:id="rId24" display="PLA-MC-OP-114-2023"/>
    <hyperlink ref="B51:B52" r:id="rId25" display="MVF - SPIF - SMMC 146 -2023"/>
    <hyperlink ref="B53:B54" r:id="rId26" display="PLA-SAMC-OP-023-2023"/>
    <hyperlink ref="B55:B56" r:id="rId27" display="MVF - SPIF - SMMC 145 -2023"/>
    <hyperlink ref="B57:B58" r:id="rId28" display="MVF - SPIF - SMMC 144 -2023"/>
    <hyperlink ref="K47" r:id="rId29" display="mailto:planeacion@murindo-antioquia.gov.co"/>
    <hyperlink ref="K55" r:id="rId30" display="mailto:planeacion@vigiadelfuerte-antioquia.gov.co"/>
    <hyperlink ref="K57" r:id="rId31" display="mailto:planeacion@vigiadelfuerte-antioquia.gov.co"/>
    <hyperlink ref="K53" r:id="rId32" display="mailto:planeacion@murindo-antioquia.gov.co"/>
  </hyperlinks>
  <printOptions/>
  <pageMargins left="0.7" right="0.7" top="0.75" bottom="0.75" header="0.3" footer="0.3"/>
  <pageSetup horizontalDpi="600" verticalDpi="600" orientation="portrait"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Manuela Gutierrez Arcila</cp:lastModifiedBy>
  <cp:lastPrinted>2018-10-01T13:42:16Z</cp:lastPrinted>
  <dcterms:created xsi:type="dcterms:W3CDTF">2018-07-07T21:55:34Z</dcterms:created>
  <dcterms:modified xsi:type="dcterms:W3CDTF">2023-12-04T06:19:42Z</dcterms:modified>
  <cp:category/>
  <cp:version/>
  <cp:contentType/>
  <cp:contentStatus/>
</cp:coreProperties>
</file>