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28" yWindow="65428" windowWidth="23256" windowHeight="12456" activeTab="0"/>
  </bookViews>
  <sheets>
    <sheet name="RESUMEN" sheetId="4" r:id="rId1"/>
    <sheet name="ANTIOQUIA" sheetId="1" r:id="rId2"/>
    <sheet name="URABÀ" sheetId="1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<sst xmlns="http://schemas.openxmlformats.org/spreadsheetml/2006/main" count="738" uniqueCount="249">
  <si>
    <t>Tipo de Proceso</t>
  </si>
  <si>
    <t>Estado</t>
  </si>
  <si>
    <t>Entidad</t>
  </si>
  <si>
    <t>Objeto</t>
  </si>
  <si>
    <t>Departamento y Municipio de Ejecución</t>
  </si>
  <si>
    <t>Cuantía</t>
  </si>
  <si>
    <t>Fecha</t>
  </si>
  <si>
    <t>(dd-mm-aaaa)</t>
  </si>
  <si>
    <t>Número de Proceso</t>
  </si>
  <si>
    <t>Contactos</t>
  </si>
  <si>
    <t>ANTIOQUIA SIN URABA</t>
  </si>
  <si>
    <t>Correo</t>
  </si>
  <si>
    <t>Adjudicacion</t>
  </si>
  <si>
    <t>Empresa</t>
  </si>
  <si>
    <t>Representante Legal</t>
  </si>
  <si>
    <t>Contacto</t>
  </si>
  <si>
    <t xml:space="preserve"> URABA</t>
  </si>
  <si>
    <t>GRUPO C. MAQUINARIA Y ACCESORIOS PARA CONSTRUCCION Y EDIFICACIONES</t>
  </si>
  <si>
    <t>GRUPO F. SERVICIOS DE EDIFICACION, CONSTRUCCION DE INSTALACIONES Y MANTENIMIENTO</t>
  </si>
  <si>
    <t>GRUPO G. TERRENOS, EDIFICIOS, ESTRUCTURAS Y VIAS</t>
  </si>
  <si>
    <t>Número de contratos</t>
  </si>
  <si>
    <t>Valor contratos</t>
  </si>
  <si>
    <t>GRUPO D. COMPONENTES, ACCESORIOS Y SUMINISTROS DE SISTEMAS ELECTRONICOS E ILUMINACION</t>
  </si>
  <si>
    <t>GRUPO D. COMPONENTES Y SUMINISTROS PARA ESTRUCTURAS, EDIFICACIONES, CONSTRUCCION Y OBRAS CIVILES</t>
  </si>
  <si>
    <t>#</t>
  </si>
  <si>
    <t>* Contratos mayores a 100 millones de pesos</t>
  </si>
  <si>
    <t>CONTRATOS CELEBRADOS EN EL PERIODO EN ANTIOQUIA SIN URABA *</t>
  </si>
  <si>
    <t>CONTRATOS CELEBRADOS EN EL PERIODO EN ANTIOQUIA *</t>
  </si>
  <si>
    <t>CONTRATOS CELEBRADOS EN EL PERIODO EN URABA *</t>
  </si>
  <si>
    <t>* Todas las cuantías</t>
  </si>
  <si>
    <t>* Todas las cuantías en Urabá, y mayores a 100 millones en el resto de Antioquia</t>
  </si>
  <si>
    <t>TOTAL EN ANTIOQUIA SIN URABA</t>
  </si>
  <si>
    <t>TOTAL EN  URABA</t>
  </si>
  <si>
    <t>TOTAL EN ANTIOQUIA</t>
  </si>
  <si>
    <t>TOTALES</t>
  </si>
  <si>
    <t>INFORME DE LICITACIONES</t>
  </si>
  <si>
    <t>TOTAL EN URABA</t>
  </si>
  <si>
    <t>NÚMERO DE CONTRATOS</t>
  </si>
  <si>
    <t>VALOR CONTRATOS</t>
  </si>
  <si>
    <t>TOTAL DE CONTRATOS CELEBRADOS EN ANTIOQUIA</t>
  </si>
  <si>
    <t>NOTAS:</t>
  </si>
  <si>
    <t>Los contratos registrados para Urabá incluye todas las cuantías, para el resto de Antioquia incluye las cuantías superiores a los 100 millones de pesos.</t>
  </si>
  <si>
    <t>GRUPO D. COMPONENTES Y SUMINISTROS PARA ESTRUCTURAS, EDIFICACION, CONSTRUCCION Y OBRAS CIVILES</t>
  </si>
  <si>
    <t>GRUPO C. MAQUINARIA Y ASESORIOS PARA CONSTRUCCION Y EDIFICACION</t>
  </si>
  <si>
    <t>FECHA REPORTE:</t>
  </si>
  <si>
    <t>GRUPO D. COMPONENTES, ACCESORIOS Y SUMINISTROS DE SISTEMAS ELECTRICOS E ILUMINACION</t>
  </si>
  <si>
    <t>Fecha de apertura</t>
  </si>
  <si>
    <t>Convocado</t>
  </si>
  <si>
    <t>TOTAL CONTRATOS DESDE 1/01/2023</t>
  </si>
  <si>
    <t>Enero 2023</t>
  </si>
  <si>
    <t>TOTAL DESDE
 ENERO 2023</t>
  </si>
  <si>
    <t>CONTRATOS CELEBRADOS EN EL PERIODO
1/01/2023 a 15/01/2023</t>
  </si>
  <si>
    <t>CONTRATOS CELEBRADOS EN EL PERIODO
16/01/2023 a 31/01/2023</t>
  </si>
  <si>
    <t>CONTRATOS CELEBRADOS EN EL PERIODO
1/02/2023 a 15/02/2023</t>
  </si>
  <si>
    <t>Selección Abreviada de Menor Cuantía (Ley 1150 de 2007)</t>
  </si>
  <si>
    <t>Celebrado</t>
  </si>
  <si>
    <t>Fecha de Celebración del Primer Contrato</t>
  </si>
  <si>
    <t>CONTRATOS CELEBRADOS EN EL PERIODO
16/02/2023 a 28/02/2023</t>
  </si>
  <si>
    <t>Febrero 2023</t>
  </si>
  <si>
    <t>CONTRATOS CELEBRADOS EN EL PERIODO
1/03/2023 a 15/03/2023</t>
  </si>
  <si>
    <t>CONTRATOS CELEBRADOS EN EL PERIODO
16/03/2023 a 31/03/2023</t>
  </si>
  <si>
    <t>Marzo 2023</t>
  </si>
  <si>
    <t>Borrador</t>
  </si>
  <si>
    <t>CONTRATOS CELEBRADOS EN EL PERIODO
1/04/2023 a 15/04/2023</t>
  </si>
  <si>
    <t>CONTRATOS CELEBRADOS EN EL PERIODO
16/04/2023 a 30/04/2023</t>
  </si>
  <si>
    <t>Abril 2023</t>
  </si>
  <si>
    <t>CONTRATOS CELEBRADOS EN EL PERIODO
1/05/2023 a 15/05/2023</t>
  </si>
  <si>
    <t>CONTRATOS CELEBRADOS EN EL PERIODO
16/05/2023 a 31/05/2023</t>
  </si>
  <si>
    <t>Mayo 2023</t>
  </si>
  <si>
    <t>CONTRATOS CELEBRADOS EN EL PERIODO
1/06/2023 a 15/06/2023</t>
  </si>
  <si>
    <t>CONTRATOS CELEBRADOS EN EL PERIODO
16/06/2023 a 30/06/2023</t>
  </si>
  <si>
    <t>Licitación Pública</t>
  </si>
  <si>
    <t>Licitación obra pública</t>
  </si>
  <si>
    <t>Junio 2023</t>
  </si>
  <si>
    <t>CONTRATOS CELEBRADOS EN EL PERIODO
1/07/2023 a 15/07/2023</t>
  </si>
  <si>
    <t>CONTRATOS CELEBRADOS EN EL PERIODO
16/07/2023 a 31/07/2023</t>
  </si>
  <si>
    <t>Julio 2023</t>
  </si>
  <si>
    <t>Contratación Mínima Cuantía</t>
  </si>
  <si>
    <r>
      <t>Antioquia</t>
    </r>
    <r>
      <rPr>
        <sz val="11"/>
        <rFont val="Calibri"/>
        <family val="2"/>
        <scheme val="minor"/>
      </rPr>
      <t> : Campamento</t>
    </r>
  </si>
  <si>
    <t>Adjudicado</t>
  </si>
  <si>
    <t>CONTRATOS CELEBRADOS EN EL PERIODO
1/08/2023 a 15/08/2023</t>
  </si>
  <si>
    <t>Fecha de adjudicación</t>
  </si>
  <si>
    <t>Contratos y convenios con más de dos partes</t>
  </si>
  <si>
    <t>ANTIOQUIA - EMPRESA DE DESARROLLO Y RENOVACION MUNICIPAL-EDEREM - BURITICA</t>
  </si>
  <si>
    <t xml:space="preserve"> ajuridica@ederemburitica.gov.co</t>
  </si>
  <si>
    <t>CONTRATOS CELEBRADOS EN EL PERIODO
16/08/2023 a 31/08/2023</t>
  </si>
  <si>
    <t>Agosto 2023</t>
  </si>
  <si>
    <t>LP-004-2023</t>
  </si>
  <si>
    <t xml:space="preserve"> planeacion@campamento-antioquia.gov.co</t>
  </si>
  <si>
    <t>ANTIOQUIA - ALCALDÍA MUNICIPIO DE VEGACHÍ</t>
  </si>
  <si>
    <r>
      <t>Antioquia</t>
    </r>
    <r>
      <rPr>
        <sz val="11"/>
        <rFont val="Calibri"/>
        <family val="2"/>
        <scheme val="minor"/>
      </rPr>
      <t> : Vegachí</t>
    </r>
  </si>
  <si>
    <t xml:space="preserve"> contratacionv@vegachi-antioquia.gov.co</t>
  </si>
  <si>
    <t>MUNICIPIO DE VEGACHÍ</t>
  </si>
  <si>
    <t>CONTRATOS CELEBRADOS EN EL PERIODO
1/09/2023 a 15/09/2023</t>
  </si>
  <si>
    <t>Subasta</t>
  </si>
  <si>
    <t>Fecha Lim. Docs Habilitantes</t>
  </si>
  <si>
    <t>SA-008-2023</t>
  </si>
  <si>
    <t>ANTIOQUIA - ALCALDÍA MUNICIPIO DE BETULIA</t>
  </si>
  <si>
    <t>ANTIOQUIA - ALCALDÍA MUNICIPIO DE PUERTO BERRÍO</t>
  </si>
  <si>
    <t>SAMC-07-2023</t>
  </si>
  <si>
    <t>ANTIOQUIA - ALCALDÍA MUNICIPIO DE GUADALUPE</t>
  </si>
  <si>
    <t>CONSTRUCCIÓN Y MEJORAMIENTO DE LA INFRAESTRUCTURA DEPORTIVA, RECREATIVA Y COMUNITARIA EN EL MUNICIPIO DE GUADALUPE, ANTIOQUIA</t>
  </si>
  <si>
    <t>MEJORAMIENTOS DE VIVIENDA EN EL MARCO DEL CONVENIO INTERADMNISTRATIVO No CI-339-2023 SUSCRITO ENTRE LA EMPRESA DE VIVIENDA DE ANTIOQUIA Y EL MUNICIPIO DE VEGACHI, ANTIOQUIA.</t>
  </si>
  <si>
    <r>
      <t>Antioquia</t>
    </r>
    <r>
      <rPr>
        <sz val="11"/>
        <rFont val="Calibri"/>
        <family val="2"/>
        <scheme val="minor"/>
      </rPr>
      <t> : Betulia</t>
    </r>
  </si>
  <si>
    <r>
      <t>Antioquia</t>
    </r>
    <r>
      <rPr>
        <sz val="11"/>
        <rFont val="Calibri"/>
        <family val="2"/>
        <scheme val="minor"/>
      </rPr>
      <t> : Puerto Berrío</t>
    </r>
  </si>
  <si>
    <t xml:space="preserve"> CONTRATACION@PUERTOBERRIO-ANTIOQUIA.GOV.CO</t>
  </si>
  <si>
    <r>
      <t>Antioquia</t>
    </r>
    <r>
      <rPr>
        <sz val="11"/>
        <rFont val="Calibri"/>
        <family val="2"/>
        <scheme val="minor"/>
      </rPr>
      <t> : Guadalupe</t>
    </r>
  </si>
  <si>
    <t xml:space="preserve"> contratacion@guadaluper-antioquia.gov.co</t>
  </si>
  <si>
    <t xml:space="preserve"> contactenos@betulia-antioquia.gov.co</t>
  </si>
  <si>
    <t>MUNICIPIO DE BETULIA</t>
  </si>
  <si>
    <t>MUNICIPIO DE PUERTO BERRÍO</t>
  </si>
  <si>
    <t>MUNICIPIO DE GUADALUPE</t>
  </si>
  <si>
    <t>ANTIOQUIA - ALCALDÍA MUNICIPIO DE NECHÍ</t>
  </si>
  <si>
    <t>REALIZAR EL MEJORAMIENTO DE LA PLACA POLIDEPORTIVA CUBIERTA DEL CORREGIMIENTO DE ALTAMIRA EN EL MUNICIPIO DE BETULIA ANTIOQUIA, EN EL MARCO DEL CONVENIO INTERADMINISTRATIVO 715-2023 ENTRE INDEPORTES ANTIOQUIA Y EL MUNICIPIO DE BETULIA</t>
  </si>
  <si>
    <r>
      <t>Antioquia</t>
    </r>
    <r>
      <rPr>
        <sz val="11"/>
        <rFont val="Calibri"/>
        <family val="2"/>
        <scheme val="minor"/>
      </rPr>
      <t> : Nechí</t>
    </r>
  </si>
  <si>
    <t>MUNICIPIO DE NECHÍ</t>
  </si>
  <si>
    <t>ANTIOQUIA - ALCALDÍA MUNICIPIO DE ARBOLETES</t>
  </si>
  <si>
    <t>SA-SOP-015-2023</t>
  </si>
  <si>
    <t>MANTENIMIENTO DE CAMINOS VEREDALES EN LAS VEREDAS Y CORREGIMIENTOS DE LA ZONA RURAL DEL MUNICIPIO DE ARBOLETES, ANTIOQUIA.</t>
  </si>
  <si>
    <r>
      <t>Antioquia</t>
    </r>
    <r>
      <rPr>
        <sz val="11"/>
        <rFont val="Calibri"/>
        <family val="2"/>
        <scheme val="minor"/>
      </rPr>
      <t> : Arboletes</t>
    </r>
  </si>
  <si>
    <t xml:space="preserve"> contratos@arboletes-antioquia.gov.co</t>
  </si>
  <si>
    <t>IP-025-2023</t>
  </si>
  <si>
    <t>“ADECUACIÓN Y MEJORAMIENTO DE CENTROS EDUCATIVOS RURALES EN EL MUNICIPIO DE BURITICÁ DEL MUNICIPIO DE BURITICÁ, DEPARTAMENTO DE ANTIOQUIA.”</t>
  </si>
  <si>
    <r>
      <t>Antioquia</t>
    </r>
    <r>
      <rPr>
        <sz val="11"/>
        <rFont val="Calibri"/>
        <family val="2"/>
        <scheme val="minor"/>
      </rPr>
      <t> : Buriticá</t>
    </r>
  </si>
  <si>
    <t>16/SEPTIEMBRE/2023 A 30/SEPTIEMBRE/2023</t>
  </si>
  <si>
    <t>Septiembre 2023</t>
  </si>
  <si>
    <t>CONTRATOS CELEBRADOS EN EL PERIODO
16/09/2023 a 30/09/2023</t>
  </si>
  <si>
    <t>OCTUBRE 1 DE 2023</t>
  </si>
  <si>
    <t>SI-01-2023</t>
  </si>
  <si>
    <t>ANTIOQUIA - LA PROVINCIA ADMINISTRATIVA Y DE PLANIFICACIÓN - PAP- DE LA PAZ EN EL DEPARTAMENTO DE ANTIOQUIA</t>
  </si>
  <si>
    <t>COMPRA DE UN RETROCARGADOR PARA EL ACOMPAÑAMIENTO A PEQUEÑOS PRODUCTORES, EN CUMPLIMIENTO AL DECRETO 30 DEL 24 DE JULIO DE 2023, FIRMADO POR EL MUNICIPIO DE ARGELIA Y LA PROVINCIA DE LA PAZ COMO EJECUTOR DE RECURSOS DEL SISTEMA GENERAL DE REGALÍAS</t>
  </si>
  <si>
    <r>
      <t>Antioquia</t>
    </r>
    <r>
      <rPr>
        <sz val="11"/>
        <rFont val="Calibri"/>
        <family val="2"/>
        <scheme val="minor"/>
      </rPr>
      <t> : Argelia</t>
    </r>
  </si>
  <si>
    <t xml:space="preserve"> provinciadelapaz@provinciadelapaz.gov.co</t>
  </si>
  <si>
    <t>PAP</t>
  </si>
  <si>
    <t>LICITACION PUBLICA 01 DE 2023</t>
  </si>
  <si>
    <t>ANTIOQUIA - ALCALDÍA MUNICIPIO DE CONCORDIA</t>
  </si>
  <si>
    <t>“SUMINISTRO, TRANSPORTE E INSTALACIÓN DE CUARENTA (40) SISTEMAS SÉPTICOS EN EL MUNICIPIO DE CONCORDIA, ANTIOQUIA, EN EL MARCO DEL CONVENIO INTERADMINISTRATIVO No. 040-COV2306-62”</t>
  </si>
  <si>
    <t>MC-100.06.04-09-2023</t>
  </si>
  <si>
    <t>ANTIOQUIA - ALCALDÍA MUNICIPIO DE SAN ANDRÉS DE CUERQUIA</t>
  </si>
  <si>
    <t>SUMINISTRO E INSTALACIÓN DE MARQUESINAS PARA EL SECADO DE CAFÉ, ENMARCADO EN EL CONVENIO QUE TIENE COMO OBJETO "AUNAR ESFUERZOS PARA EL FORTALECIMIENTO DE LA LÍNEA PRODUCTIVA AGROPECUARIA EN LAS VEREDAS DE LA ZONA DE INFLUENCIA DEL MUNICIPIO DE SAN ANDRÉS DE CUERQUIA, EN EL MARCO DEL MANEJO AMBIENTAL DEL PROYECTO HIDROELÉCTRICO ITUANGO DE EPM Y EL PLAN DE DESARROLLO 2020-2323 DEL MUNICIPIO</t>
  </si>
  <si>
    <r>
      <t>Antioquia</t>
    </r>
    <r>
      <rPr>
        <sz val="11"/>
        <rFont val="Calibri"/>
        <family val="2"/>
        <scheme val="minor"/>
      </rPr>
      <t> : Concordia</t>
    </r>
  </si>
  <si>
    <r>
      <t>Antioquia</t>
    </r>
    <r>
      <rPr>
        <sz val="11"/>
        <rFont val="Calibri"/>
        <family val="2"/>
        <scheme val="minor"/>
      </rPr>
      <t> : San Andrés de Cuerquia</t>
    </r>
  </si>
  <si>
    <t>SAMC-SSBS-020-2023</t>
  </si>
  <si>
    <t>ANTIOQUIA - ALCALDÍA MUNICIPIO DE REMEDIOS</t>
  </si>
  <si>
    <t>ADQUISICIÓN DE MOBILIARIO, EQUIPOS, ENSERES E IMPLEMENTOS PARA LA DOTACIÓN Y PUESTA EN FUNCIONAMIENTO DEL NUEVO CENTRO DÍA GERONTOLÓGICO “GUILLERMO GAVIRIA CORREA” DEL MUNICIPIO DE REMEDIOS, ANTIOQUIA.</t>
  </si>
  <si>
    <r>
      <t>Antioquia</t>
    </r>
    <r>
      <rPr>
        <sz val="11"/>
        <rFont val="Calibri"/>
        <family val="2"/>
        <scheme val="minor"/>
      </rPr>
      <t> : Remedios</t>
    </r>
  </si>
  <si>
    <t xml:space="preserve"> juridica@concordia-antioquia.gov.co</t>
  </si>
  <si>
    <t>contratos@sanandresdecuerquia-antioquia.gov.co</t>
  </si>
  <si>
    <t xml:space="preserve"> contratos@remedios-antioquia.gov.co</t>
  </si>
  <si>
    <t>MUNICIPIO DE CONCORDIA</t>
  </si>
  <si>
    <t>MUNICIPIO DE SAN ANDRÉS DE CUERQUIA</t>
  </si>
  <si>
    <t>MUNICIPIO DE REMEDIOS</t>
  </si>
  <si>
    <t>SAMC 012-2023</t>
  </si>
  <si>
    <t>ANTIOQUIA - ALCALDÍA MUNICIPIO DE ABEJORRAL</t>
  </si>
  <si>
    <t>ADECUACIONES MENORES PARA AUMENTAR LA VIDA UTIL DEL RELLENO SANITARIO LOS MOLINOS DEL MUNICIPIO DE ABEJORRAL-ANTIOQUIA</t>
  </si>
  <si>
    <t>23-SAMC-012</t>
  </si>
  <si>
    <t>CONSTRUCCIÓN DE BICIMOTORRUTA EN LA VEREDA CRISTALINA, ZONA RURAL DEL MUNICIPIO DE PUERTO BERRÍO, ANTIOQUIA</t>
  </si>
  <si>
    <t>SP-SAMC-016-2023</t>
  </si>
  <si>
    <t>ANTIOQUIA - ALCALDÍA MUNICIPIO DE ALEJANDRÍA</t>
  </si>
  <si>
    <t>MEJORAMIENTO DE VIVIENDA INTEGRAL EN LA ZONA URBANA DEL MUNICIPIO DE ALEJANDRÍA EN EL MARCO DEL CONVENIO INTERADMINISTRATIVO N° CI-340-2023, SUSCRITO ENTRE EL MUNICIPIO DE ALEJANDRÍA Y LA EMPRESA DE VIVIENDA DE ANTIOQUIA - VIVA</t>
  </si>
  <si>
    <t>LP-001-2023</t>
  </si>
  <si>
    <t>ANTIOQUIA - ALCALDÍA MUNICIPIO DE PUEBLO RICO</t>
  </si>
  <si>
    <t>MEJORAMIENTO DE VÍAS DEL CIRCUITO PRODUCTIVO RURAL DE LA SUBREGIÓN SUROESTE EN EL MUNICIPIO DE PUEBLORRICO - FASE 1.</t>
  </si>
  <si>
    <t>SA-016-2023</t>
  </si>
  <si>
    <t>MANTENIMIENTO MECÁNICO DE LA RED VIAL QUE BENEFICIA AL MUNICIPIO DE NECHI ANTIOQUIA</t>
  </si>
  <si>
    <t>CO-SAMC-288-2023</t>
  </si>
  <si>
    <t>ANTIOQUIA - ALCALDÍA MUNICIPIO DE CAMPAMENTO</t>
  </si>
  <si>
    <t>LA CONSTRUCCIÓN Y OBRAS COMPLEMENTARIAS DE AULA MODULAR EN LA ESCUELA C.E.R LA CHIQUITA DE LA SEDE NINFA AGUDELO, EN EL MUNICIPIO DE CAMPAMENTO ANTIOQUIA.</t>
  </si>
  <si>
    <t>SA-MC-010-2023</t>
  </si>
  <si>
    <t>LP-005-2023</t>
  </si>
  <si>
    <t>REALIZAR EL MANTENIMIENTO DE 5 CENTROS EDUCATIVOS RURALES: PUEBLO DURO, EL GUAMAL, LA CORAZONA, LA TARQUÍ Y LA CIÉNAGA EN EL MUNICIPIO DE BETULIA ANTIOQUIA</t>
  </si>
  <si>
    <t>SA 011 DE 2023</t>
  </si>
  <si>
    <t>ANTIOQUIA - ALCALDÍA MUNICIPIO DE SABANALARGA</t>
  </si>
  <si>
    <t>Instalación de estufas fijas y entrega de material para siembra, a familias rurales en jurisdicción del D.M.I del sistema de páramos y bosques altos andinos del noroccidente medio Antioqueño en el Municipio de Sabanalarga– Antioquia, dentro del Plan de Desarrollo Municipal 2020-2023 “SABANALARGA SOMOS TODOS"</t>
  </si>
  <si>
    <t>MENOR CUANTÍA N°005-2023</t>
  </si>
  <si>
    <t>ANTIOQUIA - ALCALDÍA MUNICIPIO DE AMALFI</t>
  </si>
  <si>
    <t>MANTENIMIENTO Y ADECUACIÓN DE LA INFRAESTRUCTURA FÍSICA DE LA ZONA DE APROVECHAMIENTO DE RESIDUOS ORGÁNICOS EN EL PARQUE AMBIENTAL “LA ESPAÑOLA”, EN EL MARCO DEL CONVENIO INTERADMINISTRATIVO CON CORANTIOQUIA, CON EL OBJETO DE AUNAR ESFUERZOS PARA CONTINUAR FOMENTANDO PRÁCTICAS DE ECONOMÍA CIRCULAR ENCAMINADAS AL APROVECHAMIENTO DE RESIDUOS ORGÁNICOS EN EL MUNICIPIO DE AMALFI</t>
  </si>
  <si>
    <t>CO-SAMC-271-2023</t>
  </si>
  <si>
    <t>LA CONSTRUCCIÓN DE UNA PLACA POLIDEPORTIVA EN LA VEREDA EL REPOSO EN EL MUNICIPIO DE CAMPAMENTO, DE CONFORMIDAD CON EL CONVENIO INTERADMINISTRATIVO 481 DE 2023 SUSCRITO CON INDEPORTES ANTIOQUIA</t>
  </si>
  <si>
    <t>ANTIOQUIA - ALCALDÍA MUNICIPIO DE LIBORINA</t>
  </si>
  <si>
    <t>ADECUACION DE UNIDADES SANITARIAS, REDES DE ALCANTARILLADO Y MANTENIMIENTO DEL COLISEO MUNICIPAL</t>
  </si>
  <si>
    <t>01-IPC-2023</t>
  </si>
  <si>
    <t>ANTIOQUIA - AGUAS DE SAN JERÓNIMO E.S.P.</t>
  </si>
  <si>
    <t>MODERNIZACION OPERACION Y MANTENIMIENTO DEL SISTEMA DE ALUMBRADO PUBLICO DEL MUNICIPIO DE SAN JERONIMO</t>
  </si>
  <si>
    <t>SP-LP-003-2023</t>
  </si>
  <si>
    <t>MEJORAMIENTOS DE VIVIENDA EN LA ZONA URBANA Y RURAL DEL MUNICIPIO DE ALEJANDRÍA - ANTIOQUIA</t>
  </si>
  <si>
    <r>
      <t>Antioquia</t>
    </r>
    <r>
      <rPr>
        <sz val="11"/>
        <rFont val="Calibri"/>
        <family val="2"/>
        <scheme val="minor"/>
      </rPr>
      <t> : Abejorral</t>
    </r>
  </si>
  <si>
    <r>
      <t>Antioquia</t>
    </r>
    <r>
      <rPr>
        <sz val="11"/>
        <rFont val="Calibri"/>
        <family val="2"/>
        <scheme val="minor"/>
      </rPr>
      <t> : Alejandría</t>
    </r>
  </si>
  <si>
    <r>
      <t>Antioquia</t>
    </r>
    <r>
      <rPr>
        <sz val="11"/>
        <rFont val="Calibri"/>
        <family val="2"/>
        <scheme val="minor"/>
      </rPr>
      <t> : Pueblorrico</t>
    </r>
  </si>
  <si>
    <r>
      <t>Antioquia</t>
    </r>
    <r>
      <rPr>
        <sz val="11"/>
        <rFont val="Calibri"/>
        <family val="2"/>
        <scheme val="minor"/>
      </rPr>
      <t> : Sabanalarga</t>
    </r>
  </si>
  <si>
    <r>
      <t>Antioquia</t>
    </r>
    <r>
      <rPr>
        <sz val="11"/>
        <rFont val="Calibri"/>
        <family val="2"/>
        <scheme val="minor"/>
      </rPr>
      <t> : Amalfi</t>
    </r>
  </si>
  <si>
    <r>
      <t>Antioquia</t>
    </r>
    <r>
      <rPr>
        <sz val="11"/>
        <rFont val="Calibri"/>
        <family val="2"/>
        <scheme val="minor"/>
      </rPr>
      <t> : Liborina</t>
    </r>
  </si>
  <si>
    <r>
      <t>Antioquia</t>
    </r>
    <r>
      <rPr>
        <sz val="11"/>
        <rFont val="Calibri"/>
        <family val="2"/>
        <scheme val="minor"/>
      </rPr>
      <t> : San Jerónimo</t>
    </r>
  </si>
  <si>
    <t xml:space="preserve"> PLANEACION@ABEJORRAL-ANTIOQUIA.GOV.CO</t>
  </si>
  <si>
    <t xml:space="preserve"> contratacionalejandria@gmail.com</t>
  </si>
  <si>
    <t>UNIÓN TEMPORAL ALTAMIRA NIT. 900749093</t>
  </si>
  <si>
    <t xml:space="preserve"> contratacion@pueblorrico-antioquia.gov.co</t>
  </si>
  <si>
    <t>planeacion@nechi-antioquia.gov.co</t>
  </si>
  <si>
    <t>planeacion@campamento-antioquia.gov.co</t>
  </si>
  <si>
    <t>MUNICIPIO DE ABEJORRAL</t>
  </si>
  <si>
    <t>MUNICIPIO DE ALEJANDRÍA</t>
  </si>
  <si>
    <t>MUNICIPIO DE PUEBLO RICO</t>
  </si>
  <si>
    <t>MUNICIPIO DE CAMPAMENTO</t>
  </si>
  <si>
    <t xml:space="preserve"> contratacion@sabanalarga-antioquia.gov.co</t>
  </si>
  <si>
    <t xml:space="preserve"> contratacion@amalfi-antioquia.gov.co</t>
  </si>
  <si>
    <t>ASOCIACIÓN DE MUNICIPIOS DEL NORTE ANTIOQUEÑO – AMUNORTE
NIT. 811030395</t>
  </si>
  <si>
    <t>ANDRES EMILIO LONDOÑO SANCHEZ,</t>
  </si>
  <si>
    <t xml:space="preserve">HADY HUMBERTO CASTILLA CABALLERO </t>
  </si>
  <si>
    <t>HADY HUMBERTO CASTILLA CABALLERO
CC. 14139634</t>
  </si>
  <si>
    <t xml:space="preserve"> CONTRATACION@LIBORINA-ANTIOQUIA.GOV.CO</t>
  </si>
  <si>
    <t>MUNICIPIO DE SABANALARGA</t>
  </si>
  <si>
    <t>MUNICIPIO DE AMALFI</t>
  </si>
  <si>
    <t>MUNICIPIO DE LIBORINA</t>
  </si>
  <si>
    <t xml:space="preserve"> info@aguasdesanjeronimo.gov.co</t>
  </si>
  <si>
    <t>ENERGIZANDO INGENIERIA Y CONSTRUCCION SAS
NIT. 900155215</t>
  </si>
  <si>
    <t>JOSE GERARDO GOMEZ HOLGUIN</t>
  </si>
  <si>
    <t>CARCAVA S.A.S
NIT. 900502808</t>
  </si>
  <si>
    <t>EDWIN A. MONTOYA MARTINEZ</t>
  </si>
  <si>
    <t>COONSTRUCTIVA- COOPERATIVA DE TRABAJO ASOCIADO
NIT. 811028571</t>
  </si>
  <si>
    <t>AGUAS DE SAN JERÓNIMO E.S.P.</t>
  </si>
  <si>
    <t>C.M.C-018-2023</t>
  </si>
  <si>
    <t>ANTIOQUIA - ALCALDÍA MUNICIPIO DE SAN JUAN DE URABÁ</t>
  </si>
  <si>
    <t>ADECUACION DE LAS INSTALACIONES FISICAS DE LA INSTITUCION EDUCATIVA SAN JUAN DE URABA SEDE CUATRO, MUNICIPIO DE SAN JUAN DE URABÁ ANTIOQUIA</t>
  </si>
  <si>
    <t>MC 069-2023</t>
  </si>
  <si>
    <t>REALIZAR LA ADECUACION, MANTENIMIENTO Y EQUIPAMIENTO DE LA ESTACION DE POLICIA DEL MUNICIPIO DE ABEJORRAL,ANTIOQUIA</t>
  </si>
  <si>
    <t>SA-SOP-013-2023</t>
  </si>
  <si>
    <t>SUMINISTRO E INSTALACION DE RED ELECTRICA PARA EL BLOQUE NUEVO DE LA INSTITUCION EDUCATIVA MIGUEL VICENTE GARRIDO ORTIZ DEL MUNICIPIO DE ARBOLETES, ANTIOQUIA.</t>
  </si>
  <si>
    <t>SA-SOP-014-2023</t>
  </si>
  <si>
    <t>CONSTRUCCION DE RESTAURANTE ESCOLAR NUEVO EN LA VEREDA LAS LANAS DEL CORREGIMIENTO DE NARANJITAS Y CONSTRUCCION DE CERRAMIENTO I.E.R. EL CARMELO EN LA ZONA RURAL DEL MUNICIPIO DE ARBOLETES, DEPARTAMENTO DE ANTIOQUIA.</t>
  </si>
  <si>
    <r>
      <t>Antioquia</t>
    </r>
    <r>
      <rPr>
        <sz val="11"/>
        <rFont val="Calibri"/>
        <family val="2"/>
        <scheme val="minor"/>
      </rPr>
      <t> : San Juan de Urabá</t>
    </r>
  </si>
  <si>
    <t>juridica@sanjuandeuraba-antioquia.gov.co</t>
  </si>
  <si>
    <t>GOBIERNO@ABEJORRAL-ANTIOQUIA.GOV.CO</t>
  </si>
  <si>
    <t>GRUPO IMCOIN SAS
NIT. 901579321</t>
  </si>
  <si>
    <t>DIEGO ANDRES HERNANDEZ MACIAS</t>
  </si>
  <si>
    <t>CONSTRUARB S.A.S.
NIT. 901704608</t>
  </si>
  <si>
    <t>MARI BAEATRIZ JIMENEZ</t>
  </si>
  <si>
    <t>FUNDACION PARA CONTRIBUIR AL DESARROLLO SOCIAL-FUNACCODES
NIT. 900911531</t>
  </si>
  <si>
    <t>YERICA PATRICIA OCHOA</t>
  </si>
  <si>
    <t>MUNICIPIO DE SAN JUAN DE URABÁ</t>
  </si>
  <si>
    <t>MUNICIPIO DE ARBOLETES</t>
  </si>
  <si>
    <t>LP-006-2023</t>
  </si>
  <si>
    <t>ANTIOQUIA - ALCALDÍA MUNICIPIO DE SONSÓN</t>
  </si>
  <si>
    <t>CONSTRUCCIÓN CASA AFRO EN EL CORREGIMIENTO SAN MIGUEL DEL MUNICIPIO DE SONSÓN</t>
  </si>
  <si>
    <r>
      <t>Antioquia</t>
    </r>
    <r>
      <rPr>
        <sz val="11"/>
        <rFont val="Calibri"/>
        <family val="2"/>
        <scheme val="minor"/>
      </rPr>
      <t> : Sonsón</t>
    </r>
  </si>
  <si>
    <t xml:space="preserve"> contratacion@sonson-antioquia.gov.co</t>
  </si>
  <si>
    <t>INVERSIONES Y PROYECTOS DE ANTIOQUIA INPROAN
NIT. 900673974</t>
  </si>
  <si>
    <t>NESTOR ENRIQUE RIVAS</t>
  </si>
  <si>
    <t>MUNICIPIO DE SONSÓN</t>
  </si>
  <si>
    <t>EDEREM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</si>
</sst>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 #,##0.00;[Red]\-&quot;$&quot;\ #,##0.00"/>
    <numFmt numFmtId="44" formatCode="_-&quot;$&quot;\ * #,##0.00_-;\-&quot;$&quot;\ * #,##0.00_-;_-&quot;$&quot;\ * &quot;-&quot;??_-;_-@_-"/>
    <numFmt numFmtId="164" formatCode="_-* #,##0\ &quot;€&quot;_-;\-* #,##0\ &quot;€&quot;_-;_-* &quot;-&quot;\ &quot;€&quot;_-;_-@_-"/>
    <numFmt numFmtId="165" formatCode="_(* #,##0.00_);_(* \(#,##0.00\);_(* &quot;-&quot;??_);_(@_)"/>
    <numFmt numFmtId="166" formatCode="_-&quot;€&quot;\ * #,##0_-;\-&quot;€&quot;\ * #,##0_-;_-&quot;€&quot;\ * &quot;-&quot;??_-;_-@_-"/>
    <numFmt numFmtId="167" formatCode="#,##0_ ;\-#,##0\ "/>
    <numFmt numFmtId="168" formatCode="_-[$$-240A]\ * #,##0.00_-;\-[$$-240A]\ * #,##0.00_-;_-[$$-240A]\ * &quot;-&quot;??_-;_-@_-"/>
    <numFmt numFmtId="169" formatCode="_-[$$-240A]\ * #,##0_-;\-[$$-240A]\ * #,##0_-;_-[$$-240A]\ * &quot;-&quot;??_-;_-@_-"/>
  </numFmts>
  <fonts count="3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u val="single"/>
      <sz val="11"/>
      <color theme="10"/>
      <name val="Calibri"/>
      <family val="2"/>
      <scheme val="minor"/>
    </font>
    <font>
      <b/>
      <sz val="20"/>
      <color theme="1"/>
      <name val="Calibri"/>
      <family val="2"/>
      <scheme val="minor"/>
    </font>
    <font>
      <b/>
      <sz val="20"/>
      <color rgb="FFC00000"/>
      <name val="Calibri"/>
      <family val="2"/>
      <scheme val="minor"/>
    </font>
    <font>
      <b/>
      <i/>
      <sz val="11"/>
      <color theme="1"/>
      <name val="Calibri"/>
      <family val="2"/>
      <scheme val="minor"/>
    </font>
    <font>
      <sz val="12"/>
      <color theme="1"/>
      <name val="Calibri"/>
      <family val="2"/>
      <scheme val="minor"/>
    </font>
    <font>
      <b/>
      <sz val="12"/>
      <color theme="1"/>
      <name val="Calibri"/>
      <family val="2"/>
      <scheme val="minor"/>
    </font>
    <font>
      <b/>
      <sz val="26"/>
      <color theme="1"/>
      <name val="Calibri"/>
      <family val="2"/>
      <scheme val="minor"/>
    </font>
    <font>
      <b/>
      <sz val="14"/>
      <color theme="1"/>
      <name val="Calibri"/>
      <family val="2"/>
      <scheme val="minor"/>
    </font>
    <font>
      <sz val="14"/>
      <color theme="1"/>
      <name val="Calibri"/>
      <family val="2"/>
      <scheme val="minor"/>
    </font>
    <font>
      <b/>
      <sz val="22"/>
      <color rgb="FFC00000"/>
      <name val="Calibri"/>
      <family val="2"/>
      <scheme val="minor"/>
    </font>
    <font>
      <b/>
      <sz val="11"/>
      <name val="Calibri"/>
      <family val="2"/>
      <scheme val="minor"/>
    </font>
    <font>
      <sz val="8"/>
      <name val="Calibri"/>
      <family val="2"/>
      <scheme val="minor"/>
    </font>
    <font>
      <sz val="11"/>
      <name val="Calibri"/>
      <family val="2"/>
      <scheme val="minor"/>
    </font>
    <font>
      <sz val="12"/>
      <name val="Calibri"/>
      <family val="2"/>
      <scheme val="minor"/>
    </font>
    <font>
      <b/>
      <sz val="12"/>
      <name val="Calibri"/>
      <family val="2"/>
      <scheme val="minor"/>
    </font>
    <font>
      <sz val="6"/>
      <color rgb="FF3D3D3D"/>
      <name val="Arial"/>
      <family val="2"/>
    </font>
    <font>
      <b/>
      <sz val="6"/>
      <color rgb="FF3D3D3D"/>
      <name val="Arial"/>
      <family val="2"/>
    </font>
    <font>
      <sz val="11"/>
      <color rgb="FF3D3D3D"/>
      <name val="Arial"/>
      <family val="2"/>
    </font>
    <font>
      <sz val="7"/>
      <color rgb="FF3D3D3D"/>
      <name val="Arial"/>
      <family val="2"/>
    </font>
    <font>
      <b/>
      <sz val="7"/>
      <color rgb="FF3D3D3D"/>
      <name val="Arial"/>
      <family val="2"/>
    </font>
    <font>
      <b/>
      <sz val="16"/>
      <name val="Calibri"/>
      <family val="2"/>
      <scheme val="minor"/>
    </font>
    <font>
      <sz val="11"/>
      <color rgb="FF3D3D3D"/>
      <name val="Calibri"/>
      <family val="2"/>
      <scheme val="minor"/>
    </font>
    <font>
      <b/>
      <sz val="11"/>
      <color rgb="FF3D3D3D"/>
      <name val="Calibri"/>
      <family val="2"/>
      <scheme val="minor"/>
    </font>
    <font>
      <b/>
      <sz val="16"/>
      <color theme="1"/>
      <name val="Calibri"/>
      <family val="2"/>
    </font>
    <font>
      <b/>
      <sz val="12"/>
      <color theme="1"/>
      <name val="Calibri"/>
      <family val="2"/>
    </font>
    <font>
      <sz val="12"/>
      <color theme="1"/>
      <name val="+mn-cs"/>
      <family val="2"/>
    </font>
    <font>
      <sz val="11"/>
      <color theme="1"/>
      <name val="+mn-cs"/>
      <family val="2"/>
    </font>
    <font>
      <sz val="11"/>
      <color theme="1"/>
      <name val="Calibri"/>
      <family val="2"/>
    </font>
    <font>
      <b/>
      <sz val="12"/>
      <name val="Calibri"/>
      <family val="2"/>
    </font>
    <font>
      <sz val="12"/>
      <name val="Calibri"/>
      <family val="2"/>
    </font>
    <font>
      <sz val="11"/>
      <name val="Calibri"/>
      <family val="2"/>
    </font>
    <font>
      <sz val="14"/>
      <name val="Calibri"/>
      <family val="2"/>
    </font>
    <font>
      <b/>
      <sz val="16"/>
      <name val="Calibri"/>
      <family val="2"/>
    </font>
  </fonts>
  <fills count="5">
    <fill>
      <patternFill/>
    </fill>
    <fill>
      <patternFill patternType="gray125"/>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style="thin"/>
      <right style="thin"/>
      <top/>
      <bottom/>
    </border>
    <border>
      <left/>
      <right style="thin"/>
      <top style="thin"/>
      <bottom style="thin"/>
    </border>
    <border>
      <left/>
      <right style="thin"/>
      <top style="thin"/>
      <bottom/>
    </border>
    <border>
      <left/>
      <right style="thin"/>
      <top/>
      <bottom style="thin"/>
    </border>
    <border>
      <left/>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cellStyleXfs>
  <cellXfs count="174">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3" fillId="2" borderId="1" xfId="0" applyFont="1" applyFill="1" applyBorder="1" applyAlignment="1">
      <alignment horizontal="left" vertical="center"/>
    </xf>
    <xf numFmtId="0" fontId="6" fillId="0" borderId="0" xfId="0" applyFont="1" applyAlignment="1">
      <alignment horizontal="center"/>
    </xf>
    <xf numFmtId="0" fontId="13" fillId="0" borderId="0" xfId="0" applyFont="1" applyAlignment="1">
      <alignment horizontal="right"/>
    </xf>
    <xf numFmtId="0" fontId="12" fillId="0" borderId="0" xfId="0" applyFont="1"/>
    <xf numFmtId="0" fontId="11"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1" fontId="12" fillId="0" borderId="1" xfId="21" applyNumberFormat="1" applyFont="1" applyBorder="1" applyAlignment="1">
      <alignment horizontal="center" vertical="center"/>
    </xf>
    <xf numFmtId="1" fontId="11" fillId="2" borderId="1" xfId="21" applyNumberFormat="1" applyFont="1" applyFill="1" applyBorder="1" applyAlignment="1">
      <alignment horizontal="center" vertical="center"/>
    </xf>
    <xf numFmtId="1" fontId="12" fillId="2" borderId="1" xfId="21" applyNumberFormat="1" applyFont="1" applyFill="1" applyBorder="1" applyAlignment="1">
      <alignment horizontal="center" vertical="center"/>
    </xf>
    <xf numFmtId="0" fontId="2" fillId="0" borderId="0" xfId="0" applyFont="1" applyAlignment="1">
      <alignment horizontal="center" vertical="center"/>
    </xf>
    <xf numFmtId="1" fontId="12" fillId="0" borderId="0" xfId="21" applyNumberFormat="1" applyFont="1" applyAlignment="1">
      <alignment horizontal="center" vertical="center"/>
    </xf>
    <xf numFmtId="164" fontId="12" fillId="0" borderId="0" xfId="21" applyFont="1" applyAlignment="1">
      <alignment horizontal="center" vertical="center"/>
    </xf>
    <xf numFmtId="0" fontId="12" fillId="0" borderId="0" xfId="21" applyNumberFormat="1" applyFont="1" applyAlignment="1">
      <alignment horizontal="center" vertical="center"/>
    </xf>
    <xf numFmtId="166" fontId="12" fillId="0" borderId="0" xfId="21" applyNumberFormat="1" applyFont="1" applyAlignment="1">
      <alignment horizontal="center" vertical="center"/>
    </xf>
    <xf numFmtId="167" fontId="12" fillId="0" borderId="0" xfId="21"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166" fontId="8" fillId="0" borderId="0" xfId="21" applyNumberFormat="1" applyFont="1" applyAlignment="1">
      <alignment horizontal="center" vertical="center"/>
    </xf>
    <xf numFmtId="1" fontId="11" fillId="2" borderId="0" xfId="21" applyNumberFormat="1" applyFont="1" applyFill="1" applyAlignment="1">
      <alignment horizontal="center" vertical="center"/>
    </xf>
    <xf numFmtId="164" fontId="11" fillId="2" borderId="0" xfId="21" applyFont="1" applyFill="1" applyAlignment="1">
      <alignment horizontal="center" vertical="center"/>
    </xf>
    <xf numFmtId="0" fontId="11" fillId="2" borderId="0" xfId="21" applyNumberFormat="1" applyFont="1" applyFill="1" applyAlignment="1">
      <alignment horizontal="center" vertical="center"/>
    </xf>
    <xf numFmtId="166" fontId="11" fillId="2" borderId="0" xfId="21" applyNumberFormat="1" applyFont="1" applyFill="1" applyAlignment="1">
      <alignment horizontal="center" vertical="center"/>
    </xf>
    <xf numFmtId="167" fontId="11" fillId="2" borderId="0" xfId="21" applyNumberFormat="1" applyFont="1" applyFill="1" applyAlignment="1">
      <alignment horizontal="center"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6" fontId="9" fillId="2" borderId="0" xfId="21" applyNumberFormat="1" applyFont="1" applyFill="1" applyAlignment="1">
      <alignment horizontal="center" vertical="center"/>
    </xf>
    <xf numFmtId="164" fontId="12" fillId="0" borderId="0" xfId="21" applyFont="1" applyAlignment="1">
      <alignment vertical="center"/>
    </xf>
    <xf numFmtId="1" fontId="12" fillId="2" borderId="0" xfId="21" applyNumberFormat="1" applyFont="1" applyFill="1" applyAlignment="1">
      <alignment horizontal="center" vertical="center"/>
    </xf>
    <xf numFmtId="164" fontId="12" fillId="2" borderId="0" xfId="21" applyFont="1" applyFill="1" applyAlignment="1">
      <alignment horizontal="center" vertical="center"/>
    </xf>
    <xf numFmtId="166" fontId="12" fillId="2" borderId="0" xfId="21" applyNumberFormat="1" applyFont="1" applyFill="1" applyAlignment="1">
      <alignment horizontal="center" vertical="center"/>
    </xf>
    <xf numFmtId="167" fontId="12" fillId="2" borderId="0" xfId="21" applyNumberFormat="1" applyFont="1" applyFill="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center" vertical="center"/>
    </xf>
    <xf numFmtId="166" fontId="8" fillId="2" borderId="0" xfId="21" applyNumberFormat="1" applyFont="1" applyFill="1" applyAlignment="1">
      <alignment horizontal="center" vertical="center"/>
    </xf>
    <xf numFmtId="0" fontId="4" fillId="0" borderId="0" xfId="20" applyBorder="1" applyAlignment="1">
      <alignment horizontal="center" vertical="center" wrapText="1"/>
    </xf>
    <xf numFmtId="0" fontId="0" fillId="0" borderId="0" xfId="0" applyAlignment="1">
      <alignment horizontal="center" vertical="center" wrapText="1"/>
    </xf>
    <xf numFmtId="0" fontId="16" fillId="0" borderId="0" xfId="0" applyFont="1"/>
    <xf numFmtId="0" fontId="14" fillId="0" borderId="1" xfId="0" applyFont="1" applyBorder="1" applyAlignment="1">
      <alignment horizontal="center" vertical="center" wrapText="1"/>
    </xf>
    <xf numFmtId="14" fontId="16" fillId="3"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20" applyFont="1" applyBorder="1" applyAlignment="1">
      <alignment horizontal="center" vertical="center" wrapText="1"/>
    </xf>
    <xf numFmtId="0" fontId="4" fillId="3" borderId="0" xfId="20" applyFill="1" applyBorder="1" applyAlignment="1">
      <alignment horizontal="center" vertical="center" wrapText="1"/>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14" fontId="17" fillId="3" borderId="0" xfId="0" applyNumberFormat="1" applyFont="1" applyFill="1" applyAlignment="1">
      <alignment horizontal="center" vertical="center" wrapText="1"/>
    </xf>
    <xf numFmtId="0" fontId="2" fillId="0" borderId="1" xfId="0" applyFont="1" applyBorder="1" applyAlignment="1">
      <alignment horizontal="center" vertical="center" wrapText="1"/>
    </xf>
    <xf numFmtId="0" fontId="4" fillId="0" borderId="0" xfId="20"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4" fontId="19" fillId="0" borderId="0" xfId="0" applyNumberFormat="1" applyFont="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14" fontId="19" fillId="3" borderId="0" xfId="0" applyNumberFormat="1" applyFont="1" applyFill="1" applyAlignment="1">
      <alignment horizontal="center" vertical="center" wrapText="1"/>
    </xf>
    <xf numFmtId="14" fontId="0" fillId="0" borderId="0" xfId="0" applyNumberFormat="1" applyAlignment="1">
      <alignment horizontal="center" vertical="center" wrapText="1"/>
    </xf>
    <xf numFmtId="14" fontId="16"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4" fontId="22" fillId="0" borderId="0" xfId="0" applyNumberFormat="1" applyFont="1" applyAlignment="1">
      <alignment horizontal="center" vertical="center" wrapText="1"/>
    </xf>
    <xf numFmtId="168" fontId="0" fillId="0" borderId="0" xfId="0" applyNumberFormat="1"/>
    <xf numFmtId="168" fontId="17" fillId="3" borderId="0" xfId="0" applyNumberFormat="1" applyFont="1" applyFill="1" applyAlignment="1">
      <alignment horizontal="center" vertical="center" wrapText="1"/>
    </xf>
    <xf numFmtId="168" fontId="16" fillId="0" borderId="0" xfId="0" applyNumberFormat="1" applyFont="1"/>
    <xf numFmtId="168" fontId="21" fillId="3" borderId="0" xfId="0" applyNumberFormat="1" applyFont="1" applyFill="1" applyAlignment="1">
      <alignment horizontal="center" vertical="center" wrapText="1"/>
    </xf>
    <xf numFmtId="168" fontId="0" fillId="0" borderId="0" xfId="23" applyNumberFormat="1" applyFont="1"/>
    <xf numFmtId="168" fontId="19" fillId="0" borderId="0" xfId="23" applyNumberFormat="1" applyFont="1" applyFill="1" applyBorder="1" applyAlignment="1">
      <alignment horizontal="center" vertical="center" wrapText="1"/>
    </xf>
    <xf numFmtId="168" fontId="0" fillId="0" borderId="0" xfId="23" applyNumberFormat="1" applyFont="1" applyFill="1" applyBorder="1" applyAlignment="1">
      <alignment horizontal="center" vertical="center" wrapText="1"/>
    </xf>
    <xf numFmtId="168" fontId="22" fillId="0" borderId="0" xfId="23" applyNumberFormat="1" applyFont="1" applyFill="1" applyBorder="1" applyAlignment="1">
      <alignment horizontal="center" vertical="center" wrapText="1"/>
    </xf>
    <xf numFmtId="168" fontId="3" fillId="0" borderId="0" xfId="23" applyNumberFormat="1" applyFont="1" applyAlignment="1">
      <alignment vertical="center"/>
    </xf>
    <xf numFmtId="169" fontId="0" fillId="0" borderId="0" xfId="0" applyNumberFormat="1"/>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169" fontId="12" fillId="0" borderId="1" xfId="21" applyNumberFormat="1" applyFont="1" applyBorder="1" applyAlignment="1">
      <alignment horizontal="center" vertical="center"/>
    </xf>
    <xf numFmtId="169" fontId="11" fillId="2" borderId="1" xfId="21" applyNumberFormat="1" applyFont="1" applyFill="1" applyBorder="1" applyAlignment="1">
      <alignment horizontal="center" vertical="center"/>
    </xf>
    <xf numFmtId="169" fontId="12" fillId="2" borderId="1" xfId="21" applyNumberFormat="1" applyFont="1" applyFill="1" applyBorder="1" applyAlignment="1">
      <alignment horizontal="center" vertical="center"/>
    </xf>
    <xf numFmtId="169" fontId="0" fillId="0" borderId="0" xfId="0" applyNumberFormat="1" applyAlignment="1">
      <alignment horizontal="center" vertical="center"/>
    </xf>
    <xf numFmtId="169" fontId="12" fillId="4" borderId="1" xfId="21" applyNumberFormat="1" applyFont="1" applyFill="1" applyBorder="1" applyAlignment="1">
      <alignment horizontal="center" vertical="center"/>
    </xf>
    <xf numFmtId="169" fontId="11" fillId="0" borderId="3" xfId="0" applyNumberFormat="1" applyFont="1" applyBorder="1" applyAlignment="1">
      <alignment horizontal="center" vertical="center"/>
    </xf>
    <xf numFmtId="1" fontId="0" fillId="0" borderId="0" xfId="0" applyNumberFormat="1"/>
    <xf numFmtId="1" fontId="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xf>
    <xf numFmtId="1" fontId="11" fillId="2" borderId="1"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0" xfId="0" applyNumberFormat="1" applyAlignment="1">
      <alignment horizontal="center" vertical="center"/>
    </xf>
    <xf numFmtId="1" fontId="3" fillId="4" borderId="0" xfId="0" applyNumberFormat="1" applyFont="1" applyFill="1" applyAlignment="1">
      <alignment horizontal="right" vertical="center"/>
    </xf>
    <xf numFmtId="1" fontId="12" fillId="4" borderId="1" xfId="22"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center" vertical="center" wrapText="1"/>
    </xf>
    <xf numFmtId="8" fontId="16" fillId="0" borderId="0" xfId="0" applyNumberFormat="1" applyFont="1" applyAlignment="1">
      <alignment horizontal="center" vertical="center" wrapText="1"/>
    </xf>
    <xf numFmtId="14" fontId="16" fillId="0" borderId="0" xfId="0" applyNumberFormat="1" applyFont="1" applyAlignment="1">
      <alignment horizontal="center" vertical="center" wrapText="1"/>
    </xf>
    <xf numFmtId="0" fontId="14" fillId="3" borderId="1" xfId="0" applyFont="1" applyFill="1" applyBorder="1" applyAlignment="1">
      <alignment horizontal="center" vertical="center" wrapText="1"/>
    </xf>
    <xf numFmtId="0" fontId="0" fillId="0" borderId="0" xfId="0" applyAlignment="1">
      <alignment horizontal="center"/>
    </xf>
    <xf numFmtId="0" fontId="14" fillId="0" borderId="0" xfId="0" applyFont="1" applyAlignment="1">
      <alignment horizontal="center"/>
    </xf>
    <xf numFmtId="0" fontId="14" fillId="0" borderId="0" xfId="0" applyFont="1" applyAlignment="1">
      <alignment horizontal="center" vertical="center"/>
    </xf>
    <xf numFmtId="168" fontId="16" fillId="0" borderId="0" xfId="23" applyNumberFormat="1" applyFont="1"/>
    <xf numFmtId="0" fontId="2" fillId="0" borderId="0" xfId="0" applyFont="1" applyAlignment="1">
      <alignment vertical="center" wrapText="1"/>
    </xf>
    <xf numFmtId="0" fontId="4" fillId="0" borderId="0" xfId="20" applyBorder="1" applyAlignment="1">
      <alignment vertical="center" wrapText="1"/>
    </xf>
    <xf numFmtId="0" fontId="0" fillId="0" borderId="0" xfId="0" applyAlignment="1">
      <alignment vertical="center" wrapText="1"/>
    </xf>
    <xf numFmtId="0" fontId="2" fillId="0" borderId="4" xfId="0" applyFont="1" applyBorder="1"/>
    <xf numFmtId="49" fontId="13" fillId="0" borderId="0" xfId="0" applyNumberFormat="1" applyFont="1" applyAlignment="1">
      <alignment horizontal="left"/>
    </xf>
    <xf numFmtId="0" fontId="26" fillId="0" borderId="1" xfId="0" applyFont="1" applyBorder="1" applyAlignment="1">
      <alignment horizontal="center" vertical="center" wrapText="1"/>
    </xf>
    <xf numFmtId="14" fontId="25" fillId="0" borderId="1" xfId="0" applyNumberFormat="1" applyFont="1" applyBorder="1" applyAlignment="1">
      <alignment horizontal="center" vertical="center" wrapText="1"/>
    </xf>
    <xf numFmtId="0" fontId="26"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169" fontId="2"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4" borderId="0" xfId="0" applyFont="1" applyFill="1" applyAlignment="1">
      <alignment horizontal="center" vertical="center"/>
    </xf>
    <xf numFmtId="169" fontId="11" fillId="0" borderId="3"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20"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8" fontId="16"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2" xfId="20" applyBorder="1" applyAlignment="1">
      <alignment horizontal="center" vertical="center" wrapText="1"/>
    </xf>
    <xf numFmtId="0" fontId="4" fillId="0" borderId="4" xfId="2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4" fillId="3" borderId="1" xfId="20" applyFill="1" applyBorder="1" applyAlignment="1">
      <alignment horizontal="center"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8" fontId="16" fillId="3" borderId="1" xfId="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8" fontId="2" fillId="0" borderId="2" xfId="23" applyNumberFormat="1" applyFont="1" applyBorder="1" applyAlignment="1">
      <alignment horizontal="center" vertical="center" wrapText="1"/>
    </xf>
    <xf numFmtId="168" fontId="2" fillId="0" borderId="6" xfId="23"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 xfId="0" applyBorder="1" applyAlignment="1">
      <alignment horizontal="center" vertical="center"/>
    </xf>
    <xf numFmtId="168" fontId="2" fillId="0" borderId="2"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0" fontId="14" fillId="0" borderId="2" xfId="20" applyFont="1" applyBorder="1" applyAlignment="1">
      <alignment horizontal="center" vertical="center" wrapText="1"/>
    </xf>
    <xf numFmtId="0" fontId="14" fillId="0" borderId="4" xfId="20"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168" fontId="14" fillId="0" borderId="2" xfId="0" applyNumberFormat="1" applyFont="1" applyBorder="1" applyAlignment="1">
      <alignment horizontal="center" vertical="center" wrapText="1"/>
    </xf>
    <xf numFmtId="168" fontId="14" fillId="0" borderId="6" xfId="0" applyNumberFormat="1" applyFont="1" applyBorder="1" applyAlignment="1">
      <alignment horizontal="center" vertical="center" wrapText="1"/>
    </xf>
    <xf numFmtId="0" fontId="5" fillId="0" borderId="0" xfId="0" applyFont="1" applyAlignment="1">
      <alignment horizontal="center"/>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1" xfId="2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xf>
    <xf numFmtId="0" fontId="3" fillId="0" borderId="0" xfId="0" applyFont="1" applyAlignment="1">
      <alignment horizontal="center"/>
    </xf>
    <xf numFmtId="0" fontId="24" fillId="0" borderId="0" xfId="0" applyFont="1" applyAlignment="1">
      <alignment horizontal="center" vertical="center"/>
    </xf>
    <xf numFmtId="0" fontId="14" fillId="0" borderId="1" xfId="2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8" fontId="25" fillId="0" borderId="1"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8" fontId="25" fillId="3" borderId="1" xfId="0" applyNumberFormat="1"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vínculo" xfId="20"/>
    <cellStyle name="Moneda [0]" xfId="21"/>
    <cellStyle name="Millares" xfId="22"/>
    <cellStyle name="Moned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ctr">
              <a:defRPr/>
            </a:pPr>
            <a:r>
              <a:rPr lang="en-US" cap="none" sz="1600" u="none" baseline="0">
                <a:latin typeface="Calibri"/>
                <a:ea typeface="Calibri"/>
                <a:cs typeface="Calibri"/>
              </a:rPr>
              <a:t>VR.</a:t>
            </a:r>
            <a:r>
              <a:rPr lang="en-US" cap="none" sz="1600" u="none" baseline="0">
                <a:latin typeface="Calibri"/>
                <a:ea typeface="Calibri"/>
                <a:cs typeface="Calibri"/>
              </a:rPr>
              <a:t> CONTRATOS CELEBRADOS </a:t>
            </a:r>
            <a:r>
              <a:rPr lang="en-US" cap="none" sz="1600" u="none" baseline="0">
                <a:latin typeface="Calibri"/>
                <a:ea typeface="Calibri"/>
                <a:cs typeface="Calibri"/>
              </a:rPr>
              <a:t>
TOTAL EN URABA</a:t>
            </a:r>
          </a:p>
        </c:rich>
      </c:tx>
      <c:layout/>
      <c:overlay val="0"/>
      <c:spPr>
        <a:noFill/>
        <a:ln>
          <a:noFill/>
        </a:ln>
      </c:spPr>
    </c:title>
    <c:plotArea>
      <c:layout/>
      <c:barChart>
        <c:barDir val="col"/>
        <c:grouping val="clustered"/>
        <c:varyColors val="0"/>
        <c:ser>
          <c:idx val="0"/>
          <c:order val="0"/>
          <c:tx>
            <c:strRef>
              <c:f>RESUMEN!$B$52</c:f>
              <c:strCache>
                <c:ptCount val="1"/>
                <c:pt idx="0">
                  <c:v>TOTAL EN URABA</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noFill/>
              </a:ln>
            </c:spPr>
          </c:dPt>
          <c:dLbls>
            <c:numFmt formatCode="General" sourceLinked="1"/>
            <c:spPr>
              <a:noFill/>
              <a:ln>
                <a:noFill/>
              </a:ln>
            </c:spPr>
            <c:txPr>
              <a:bodyPr vert="horz" rot="0" anchor="ctr"/>
              <a:lstStyle/>
              <a:p>
                <a:pPr algn="ctr">
                  <a:defRPr lang="en-US" cap="none" sz="1200" b="1" i="0" u="none" baseline="0">
                    <a:solidFill>
                      <a:schemeClr val="tx1"/>
                    </a:solidFill>
                    <a:latin typeface="+mn-lt"/>
                    <a:ea typeface="Calibri"/>
                    <a:cs typeface="Calibri"/>
                  </a:defRPr>
                </a:pPr>
              </a:p>
            </c:txPr>
            <c:showLegendKey val="0"/>
            <c:showVal val="1"/>
            <c:showBubbleSize val="0"/>
            <c:showCatName val="0"/>
            <c:showSerName val="0"/>
            <c:showPercent val="0"/>
          </c:dLbls>
          <c:cat>
            <c:strRef>
              <c:f>RESUMEN!$C$50:$L$50</c:f>
              <c:strCache/>
            </c:strRef>
          </c:cat>
          <c:val>
            <c:numRef>
              <c:f>RESUMEN!$C$52:$L$52</c:f>
              <c:numCache/>
            </c:numRef>
          </c:val>
        </c:ser>
        <c:axId val="53971543"/>
        <c:axId val="15981840"/>
      </c:barChart>
      <c:catAx>
        <c:axId val="53971543"/>
        <c:scaling>
          <c:orientation val="minMax"/>
        </c:scaling>
        <c:axPos val="b"/>
        <c:delete val="0"/>
        <c:numFmt formatCode="General" sourceLinked="0"/>
        <c:majorTickMark val="out"/>
        <c:minorTickMark val="none"/>
        <c:tickLblPos val="nextTo"/>
        <c:spPr>
          <a:noFill/>
          <a:ln w="6350" cap="flat" cmpd="sng">
            <a:solidFill>
              <a:schemeClr val="tx1">
                <a:tint val="75000"/>
              </a:schemeClr>
            </a:solidFill>
            <a:prstDash val="solid"/>
            <a:round/>
          </a:ln>
        </c:spPr>
        <c:txPr>
          <a:bodyPr/>
          <a:lstStyle/>
          <a:p>
            <a:pPr>
              <a:defRPr lang="en-US" cap="none" sz="1200" b="0" i="0" u="none" baseline="0">
                <a:solidFill>
                  <a:schemeClr val="tx1"/>
                </a:solidFill>
                <a:latin typeface="+mn-lt"/>
                <a:ea typeface="+mn-cs"/>
                <a:cs typeface="+mn-cs"/>
              </a:defRPr>
            </a:pPr>
          </a:p>
        </c:txPr>
        <c:crossAx val="15981840"/>
        <c:crosses val="autoZero"/>
        <c:auto val="1"/>
        <c:lblOffset val="100"/>
        <c:noMultiLvlLbl val="0"/>
      </c:catAx>
      <c:valAx>
        <c:axId val="15981840"/>
        <c:scaling>
          <c:orientation val="minMax"/>
        </c:scaling>
        <c:axPos val="l"/>
        <c:majorGridlines>
          <c:spPr>
            <a:ln w="6350" cap="flat" cmpd="sng">
              <a:solidFill>
                <a:schemeClr val="tx1">
                  <a:tint val="75000"/>
                </a:schemeClr>
              </a:solidFill>
              <a:prstDash val="solid"/>
              <a:round/>
            </a:ln>
          </c:spPr>
        </c:majorGridlines>
        <c:delete val="0"/>
        <c:numFmt formatCode="_-[$$-240A]\ * #,##0_-;\-[$$-240A]\ * #,##0_-;_-[$$-240A]\ * &quot;-&quot;??_-;_-@_-" sourceLinked="1"/>
        <c:majorTickMark val="out"/>
        <c:minorTickMark val="none"/>
        <c:tickLblPos val="nextTo"/>
        <c:spPr>
          <a:noFill/>
          <a:ln w="6350" cap="flat" cmpd="sng">
            <a:solidFill>
              <a:schemeClr val="tx1">
                <a:tint val="75000"/>
              </a:schemeClr>
            </a:solidFill>
            <a:prstDash val="solid"/>
            <a:round/>
          </a:ln>
        </c:spPr>
        <c:txPr>
          <a:bodyPr/>
          <a:lstStyle/>
          <a:p>
            <a:pPr>
              <a:defRPr lang="en-US" cap="none" sz="1100" b="0" i="0" u="none" baseline="0">
                <a:solidFill>
                  <a:schemeClr val="tx1"/>
                </a:solidFill>
                <a:latin typeface="+mn-lt"/>
                <a:ea typeface="+mn-cs"/>
                <a:cs typeface="+mn-cs"/>
              </a:defRPr>
            </a:pPr>
          </a:p>
        </c:txPr>
        <c:crossAx val="53971543"/>
        <c:crosses val="autoZero"/>
        <c:crossBetween val="between"/>
        <c:dispUnits/>
      </c:valAx>
      <c:spPr>
        <a:solidFill>
          <a:schemeClr val="bg1"/>
        </a:solidFill>
        <a:ln>
          <a:noFill/>
        </a:ln>
      </c:spPr>
    </c:plotArea>
    <c:plotVisOnly val="1"/>
    <c:dispBlanksAs val="gap"/>
    <c:showDLblsOverMax val="0"/>
  </c:chart>
  <c:spPr>
    <a:solidFill>
      <a:schemeClr val="bg1"/>
    </a:solidFill>
    <a:ln w="6350" cap="flat" cmpd="sng">
      <a:solidFill>
        <a:schemeClr val="tx1">
          <a:tint val="75000"/>
        </a:schemeClr>
      </a:solidFill>
      <a:prstDash val="solid"/>
      <a:round/>
    </a:ln>
  </c:spPr>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VR. CONTRATOS CELEBRADOS </a:t>
            </a:r>
            <a:r>
              <a:rPr lang="en-US" cap="none" sz="1600" b="1" i="0" u="none" baseline="0">
                <a:latin typeface="Calibri"/>
                <a:ea typeface="Calibri"/>
                <a:cs typeface="Calibri"/>
              </a:rPr>
              <a:t>
TOTAL EN ANTIOQUIA</a:t>
            </a:r>
          </a:p>
        </c:rich>
      </c:tx>
      <c:layout/>
      <c:overlay val="0"/>
      <c:spPr>
        <a:noFill/>
        <a:ln>
          <a:noFill/>
        </a:ln>
      </c:spPr>
    </c:title>
    <c:plotArea>
      <c:layout>
        <c:manualLayout>
          <c:layoutTarget val="inner"/>
          <c:xMode val="edge"/>
          <c:yMode val="edge"/>
          <c:x val="0.085"/>
          <c:y val="0.203"/>
          <c:w val="0.8785"/>
          <c:h val="0.587"/>
        </c:manualLayout>
      </c:layout>
      <c:barChart>
        <c:barDir val="col"/>
        <c:grouping val="clustered"/>
        <c:varyColors val="0"/>
        <c:ser>
          <c:idx val="0"/>
          <c:order val="0"/>
          <c:tx>
            <c:strRef>
              <c:f>RESUMEN!$B$53</c:f>
              <c:strCache>
                <c:ptCount val="1"/>
                <c:pt idx="0">
                  <c:v>TOTAL EN ANTIOQUIA</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RESUMEN!$C$50:$L$50</c:f>
              <c:strCache/>
            </c:strRef>
          </c:cat>
          <c:val>
            <c:numRef>
              <c:f>RESUMEN!$C$53:$L$53</c:f>
              <c:numCache/>
            </c:numRef>
          </c:val>
        </c:ser>
        <c:axId val="9618833"/>
        <c:axId val="19460634"/>
      </c:barChart>
      <c:catAx>
        <c:axId val="9618833"/>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19460634"/>
        <c:crosses val="autoZero"/>
        <c:auto val="1"/>
        <c:lblOffset val="100"/>
        <c:noMultiLvlLbl val="0"/>
      </c:catAx>
      <c:valAx>
        <c:axId val="19460634"/>
        <c:scaling>
          <c:orientation val="minMax"/>
        </c:scaling>
        <c:axPos val="l"/>
        <c:majorGridlines/>
        <c:delete val="0"/>
        <c:numFmt formatCode="_-[$$-240A]\ * #,##0_-;\-[$$-240A]\ * #,##0_-;_-[$$-240A]\ * &quot;-&quot;??_-;_-@_-" sourceLinked="1"/>
        <c:majorTickMark val="out"/>
        <c:minorTickMark val="none"/>
        <c:tickLblPos val="nextTo"/>
        <c:txPr>
          <a:bodyPr/>
          <a:lstStyle/>
          <a:p>
            <a:pPr>
              <a:defRPr lang="en-US" cap="none" sz="1100" u="none" baseline="0">
                <a:latin typeface="Calibri"/>
                <a:ea typeface="Calibri"/>
                <a:cs typeface="Calibri"/>
              </a:defRPr>
            </a:pPr>
          </a:p>
        </c:txPr>
        <c:crossAx val="9618833"/>
        <c:crosses val="autoZero"/>
        <c:crossBetween val="between"/>
        <c:dispUnits/>
      </c:valAx>
    </c:plotArea>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16325"/>
          <c:w val="0.89425"/>
          <c:h val="0.6565"/>
        </c:manualLayout>
      </c:layout>
      <c:barChart>
        <c:barDir val="col"/>
        <c:grouping val="clustered"/>
        <c:varyColors val="0"/>
        <c:ser>
          <c:idx val="0"/>
          <c:order val="0"/>
          <c:tx>
            <c:strRef>
              <c:f>RESUMEN!$B$58</c:f>
              <c:strCache>
                <c:ptCount val="1"/>
                <c:pt idx="0">
                  <c:v>TOTAL EN ANTIOQUIA SIN URABA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RESUMEN!$C$58:$L$58</c:f>
              <c:numCache/>
            </c:numRef>
          </c:val>
        </c:ser>
        <c:ser>
          <c:idx val="1"/>
          <c:order val="1"/>
          <c:tx>
            <c:strRef>
              <c:f>RESUMEN!$B$59</c:f>
              <c:strCache>
                <c:ptCount val="1"/>
                <c:pt idx="0">
                  <c:v>TOTAL EN URABA</c:v>
                </c:pt>
              </c:strCache>
            </c:strRef>
          </c:tx>
          <c:spPr>
            <a:solidFill>
              <a:schemeClr val="accent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RESUMEN!$C$59:$L$59</c:f>
              <c:numCache/>
            </c:numRef>
          </c:val>
        </c:ser>
        <c:ser>
          <c:idx val="2"/>
          <c:order val="2"/>
          <c:tx>
            <c:strRef>
              <c:f>RESUMEN!$B$60</c:f>
              <c:strCache>
                <c:ptCount val="1"/>
                <c:pt idx="0">
                  <c:v>TOTAL EN ANTIOQUIA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1200" b="1" u="none" baseline="0">
                    <a:latin typeface="Calibri"/>
                    <a:ea typeface="Calibri"/>
                    <a:cs typeface="Calibri"/>
                  </a:defRPr>
                </a:pPr>
              </a:p>
            </c:txPr>
            <c:showLegendKey val="0"/>
            <c:showVal val="1"/>
            <c:showBubbleSize val="0"/>
            <c:showCatName val="0"/>
            <c:showSerName val="0"/>
            <c:showPercent val="0"/>
          </c:dLbls>
          <c:cat>
            <c:strRef>
              <c:f>RESUMEN!$C$57:$L$57</c:f>
              <c:strCache/>
            </c:strRef>
          </c:cat>
          <c:val>
            <c:numRef>
              <c:f>RESUMEN!$C$60:$L$60</c:f>
              <c:numCache/>
            </c:numRef>
          </c:val>
        </c:ser>
        <c:axId val="40927979"/>
        <c:axId val="32807492"/>
      </c:barChart>
      <c:catAx>
        <c:axId val="40927979"/>
        <c:scaling>
          <c:orientation val="minMax"/>
        </c:scaling>
        <c:axPos val="b"/>
        <c:delete val="0"/>
        <c:numFmt formatCode="General" sourceLinked="0"/>
        <c:majorTickMark val="out"/>
        <c:minorTickMark val="none"/>
        <c:tickLblPos val="nextTo"/>
        <c:txPr>
          <a:bodyPr/>
          <a:lstStyle/>
          <a:p>
            <a:pPr>
              <a:defRPr lang="en-US" cap="none" sz="1200" u="none" baseline="0">
                <a:latin typeface="Calibri"/>
                <a:ea typeface="Calibri"/>
                <a:cs typeface="Calibri"/>
              </a:defRPr>
            </a:pPr>
          </a:p>
        </c:txPr>
        <c:crossAx val="32807492"/>
        <c:crosses val="autoZero"/>
        <c:auto val="1"/>
        <c:lblOffset val="100"/>
        <c:noMultiLvlLbl val="0"/>
      </c:catAx>
      <c:valAx>
        <c:axId val="32807492"/>
        <c:scaling>
          <c:orientation val="minMax"/>
        </c:scaling>
        <c:axPos val="l"/>
        <c:majorGridlines/>
        <c:delete val="0"/>
        <c:numFmt formatCode="0" sourceLinked="1"/>
        <c:majorTickMark val="out"/>
        <c:minorTickMark val="none"/>
        <c:tickLblPos val="nextTo"/>
        <c:txPr>
          <a:bodyPr/>
          <a:lstStyle/>
          <a:p>
            <a:pPr>
              <a:defRPr lang="en-US" cap="none" sz="1400" u="none" baseline="0">
                <a:latin typeface="Calibri"/>
                <a:ea typeface="Calibri"/>
                <a:cs typeface="Calibri"/>
              </a:defRPr>
            </a:pPr>
          </a:p>
        </c:txPr>
        <c:crossAx val="40927979"/>
        <c:crosses val="autoZero"/>
        <c:crossBetween val="between"/>
        <c:dispUnits/>
      </c:valAx>
    </c:plotArea>
    <c:legend>
      <c:legendPos val="r"/>
      <c:layout>
        <c:manualLayout>
          <c:xMode val="edge"/>
          <c:yMode val="edge"/>
          <c:x val="0.714"/>
          <c:y val="0.16025"/>
          <c:w val="0.257"/>
          <c:h val="0.25875"/>
        </c:manualLayout>
      </c:layout>
      <c:overlay val="0"/>
      <c:spPr>
        <a:solidFill>
          <a:schemeClr val="bg1"/>
        </a:solidFill>
        <a:ln>
          <a:solidFill>
            <a:srgbClr val="000000"/>
          </a:solidFill>
        </a:ln>
      </c:spPr>
      <c:txPr>
        <a:bodyPr vert="horz" rot="0"/>
        <a:lstStyle/>
        <a:p>
          <a:pPr>
            <a:defRPr lang="en-US" cap="none" sz="1200" u="none" baseline="0">
              <a:latin typeface="Calibri"/>
              <a:ea typeface="Calibri"/>
              <a:cs typeface="Calibri"/>
            </a:defRPr>
          </a:pPr>
        </a:p>
      </c:txPr>
    </c:legend>
    <c:plotVisOnly val="1"/>
    <c:dispBlanksAs val="gap"/>
    <c:showDLblsOverMax val="0"/>
  </c:chart>
  <c:userShapes r:id="rId1"/>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0.745</cdr:x>
      <cdr:y>0.03825</cdr:y>
    </cdr:from>
    <cdr:to>
      <cdr:x>0.986</cdr:x>
      <cdr:y>0.16475</cdr:y>
    </cdr:to>
    <cdr:sp macro="" textlink="">
      <cdr:nvSpPr>
        <cdr:cNvPr id="2" name="17 CuadroTexto"/>
        <cdr:cNvSpPr txBox="1"/>
      </cdr:nvSpPr>
      <cdr:spPr>
        <a:xfrm>
          <a:off x="6200775" y="133350"/>
          <a:ext cx="2009775" cy="46672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0.13325</cdr:y>
    </cdr:from>
    <cdr:to>
      <cdr:x>0.97925</cdr:x>
      <cdr:y>0.259</cdr:y>
    </cdr:to>
    <cdr:sp macro="" textlink="">
      <cdr:nvSpPr>
        <cdr:cNvPr id="2" name="17 CuadroTexto"/>
        <cdr:cNvSpPr txBox="1"/>
      </cdr:nvSpPr>
      <cdr:spPr>
        <a:xfrm>
          <a:off x="7162800" y="590550"/>
          <a:ext cx="2333625" cy="561975"/>
        </a:xfrm>
        <a:prstGeom prst="rect">
          <a:avLst/>
        </a:prstGeom>
        <a:solidFill>
          <a:srgbClr val="FFFFFF"/>
        </a:solidFill>
        <a:ln w="9525" cmpd="sng">
          <a:solidFill>
            <a:schemeClr val="tx1">
              <a:lumMod val="50000"/>
              <a:lumOff val="50000"/>
            </a:schemeClr>
          </a:solidFill>
          <a:headEnd type="none"/>
          <a:tailEnd type="none"/>
        </a:ln>
      </cdr:spPr>
      <cdr:style>
        <a:lnRef idx="0">
          <a:srgbClr val="000000"/>
        </a:lnRef>
        <a:fillRef idx="0">
          <a:srgbClr val="000000"/>
        </a:fillRef>
        <a:effectRef idx="0">
          <a:srgbClr val="000000"/>
        </a:effectRef>
        <a:fontRef idx="minor">
          <a:schemeClr val="tx1"/>
        </a:fontRef>
      </cdr:style>
      <c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s-CO" sz="1100">
              <a:solidFill>
                <a:schemeClr val="tx1"/>
              </a:solidFill>
            </a:rPr>
            <a:t>Valores</a:t>
          </a:r>
          <a:r>
            <a:rPr lang="es-CO" sz="1100" baseline="0">
              <a:solidFill>
                <a:schemeClr val="tx1"/>
              </a:solidFill>
            </a:rPr>
            <a:t> en millones  de pesos</a:t>
          </a:r>
          <a:endParaRPr lang="es-CO" sz="1100">
            <a:solidFill>
              <a:schemeClr val="tx1"/>
            </a:solidFill>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0.23625</cdr:x>
      <cdr:y>0.0325</cdr:y>
    </cdr:from>
    <cdr:to>
      <cdr:x>0.77225</cdr:x>
      <cdr:y>0.1165</cdr:y>
    </cdr:to>
    <cdr:sp macro="" textlink="">
      <cdr:nvSpPr>
        <cdr:cNvPr id="2" name="1 CuadroTexto"/>
        <cdr:cNvSpPr txBox="1"/>
      </cdr:nvSpPr>
      <cdr:spPr>
        <a:xfrm>
          <a:off x="1724025" y="142875"/>
          <a:ext cx="3914775" cy="371475"/>
        </a:xfrm>
        <a:prstGeom prst="rect">
          <a:avLst/>
        </a:prstGeom>
        <a:ln>
          <a:noFill/>
        </a:ln>
      </cdr:spPr>
      <cdr:txBody>
        <a:bodyPr vertOverflow="clip" wrap="square" rtlCol="0"/>
        <a:lstStyle/>
        <a:p>
          <a:r>
            <a:rPr lang="es-CO" sz="1600" b="1"/>
            <a:t>NÚMERO DE CONTRATOS CELEBRADOS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2286000</xdr:colOff>
      <xdr:row>2</xdr:row>
      <xdr:rowOff>114300</xdr:rowOff>
    </xdr:to>
    <xdr:pic>
      <xdr:nvPicPr>
        <xdr:cNvPr id="19" name="18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0"/>
          <a:ext cx="2219325"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85725</xdr:colOff>
      <xdr:row>45</xdr:row>
      <xdr:rowOff>0</xdr:rowOff>
    </xdr:from>
    <xdr:ext cx="2209800" cy="1123950"/>
    <xdr:pic>
      <xdr:nvPicPr>
        <xdr:cNvPr id="8" name="7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211175"/>
          <a:ext cx="22098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57150</xdr:colOff>
      <xdr:row>48</xdr:row>
      <xdr:rowOff>85725</xdr:rowOff>
    </xdr:from>
    <xdr:to>
      <xdr:col>0</xdr:col>
      <xdr:colOff>8382000</xdr:colOff>
      <xdr:row>60</xdr:row>
      <xdr:rowOff>76200</xdr:rowOff>
    </xdr:to>
    <xdr:graphicFrame macro="">
      <xdr:nvGraphicFramePr>
        <xdr:cNvPr id="4" name="3 Gráfico"/>
        <xdr:cNvGraphicFramePr/>
      </xdr:nvGraphicFramePr>
      <xdr:xfrm>
        <a:off x="57150" y="14344650"/>
        <a:ext cx="8324850" cy="370522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60</xdr:row>
      <xdr:rowOff>180975</xdr:rowOff>
    </xdr:from>
    <xdr:to>
      <xdr:col>0</xdr:col>
      <xdr:colOff>9763125</xdr:colOff>
      <xdr:row>84</xdr:row>
      <xdr:rowOff>85725</xdr:rowOff>
    </xdr:to>
    <xdr:graphicFrame macro="">
      <xdr:nvGraphicFramePr>
        <xdr:cNvPr id="5" name="4 Gráfico"/>
        <xdr:cNvGraphicFramePr/>
      </xdr:nvGraphicFramePr>
      <xdr:xfrm>
        <a:off x="66675" y="18154650"/>
        <a:ext cx="9696450" cy="4476750"/>
      </xdr:xfrm>
      <a:graphic>
        <a:graphicData uri="http://schemas.openxmlformats.org/drawingml/2006/chart">
          <c:chart xmlns:c="http://schemas.openxmlformats.org/drawingml/2006/chart" r:id="rId3"/>
        </a:graphicData>
      </a:graphic>
    </xdr:graphicFrame>
    <xdr:clientData/>
  </xdr:twoCellAnchor>
  <xdr:twoCellAnchor>
    <xdr:from>
      <xdr:col>0</xdr:col>
      <xdr:colOff>9915525</xdr:colOff>
      <xdr:row>60</xdr:row>
      <xdr:rowOff>180975</xdr:rowOff>
    </xdr:from>
    <xdr:to>
      <xdr:col>5</xdr:col>
      <xdr:colOff>733425</xdr:colOff>
      <xdr:row>84</xdr:row>
      <xdr:rowOff>85725</xdr:rowOff>
    </xdr:to>
    <xdr:graphicFrame macro="">
      <xdr:nvGraphicFramePr>
        <xdr:cNvPr id="13" name="12 Gráfico"/>
        <xdr:cNvGraphicFramePr/>
      </xdr:nvGraphicFramePr>
      <xdr:xfrm>
        <a:off x="9915525" y="18154650"/>
        <a:ext cx="7305675" cy="44767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javascript:%20consultaProceso('23-9-494013')" TargetMode="External" /><Relationship Id="rId2" Type="http://schemas.openxmlformats.org/officeDocument/2006/relationships/hyperlink" Target="https://www.contratos.gov.co/consultas/detalleProceso.do?numConstancia=23-9-494013&amp;g-recaptcha-response=03AFcWeA4K2YM_qeHuir8oe38FXwct616cDxd1TT0olsqZ1ktQ4s5zX8LXkap1DdkIZMnITxjnwEU2cry-uN1vlRUtFzpQZsA9wOT-XfhBVBcZIsg6o1BJIBMskIP_ijN7XaRsTgsoUqX7JYb7yLu-RJSt0uR2qTN7AsNLRnihBAyrdnT0YKiNccct_NEH6nBepjRxddzP4HkER7nEEXfvMkOR1WUCCf7H5w6UMtcOYTFnGAD5vKExRwi3GgLMDTQdvV-wDPjrHUOm6weHpTPi44yUcv5llR4AgA8JulU-YBn2smW8cQGnV3l3KEkHYZa7uryAJ_v4sGvIfoQj9FGkP1_L3R8uVcULq97R7XR7HszhvrloZU9v-pbj9-GBnCVrB5VOVi6VK8ppCkHUla0kOGvMnpR1KOA9slBdzhnah2nLJOTfYr_vgkSJBJZkgnKwUH-wligMG5Vj7iSv3BqFK4S8haiBux-JG_trsMEEz6aGMyScCjHCQJG5sWCWf9L1LLRvVGpps7ZTgUj-AbhguQqKf93WHstVhBhd02mavtSJIqjxIeAN3NqmER5oGoN6JslmZGNxGviJyvgbJFCuSSI23HlQGW76xdYYSBMZMxLl2gVWQB5QfEbqRfH2HqDSvShE5DzrwL6l" TargetMode="External" /><Relationship Id="rId3" Type="http://schemas.openxmlformats.org/officeDocument/2006/relationships/hyperlink" Target="javascript:%20consultaProceso('23-21-40998')" TargetMode="External" /><Relationship Id="rId4" Type="http://schemas.openxmlformats.org/officeDocument/2006/relationships/hyperlink" Target="javascript:%20consultaProceso('23-11-13797728')" TargetMode="External" /><Relationship Id="rId5" Type="http://schemas.openxmlformats.org/officeDocument/2006/relationships/hyperlink" Target="javascript:%20consultaProceso('23-11-13801095')" TargetMode="External" /><Relationship Id="rId6" Type="http://schemas.openxmlformats.org/officeDocument/2006/relationships/hyperlink" Target="https://www.contratos.gov.co/consultas/detalleProceso.do?numConstancia=23-21-40998&amp;g-recaptcha-response=03AFcWeA5mSynqn8JKB7S2RHamS2zJ4UYnbDc41mojO2KpWYcVSrVaP5M9jtNmK_jcF4HyaPDPLubk6BMN4zKXGWqvIb-nHnn8MH1Wmdb_wfO5zwLpKk9jsJPovxhuleABmqnU9AneKTLZBL0kBts6iq2ZLmYogMjbHzriWS1I3sfSPCBdFjqbnIClANgMxeGRZQ450dnIdExG5Us0aSDMNTMkhcHlfI63O_FSYpgkNuUdFu8DA0JxEnQuIcGRDFlp-yPOMRiFhjHDNmwk5xJiFZW0w8tpFnYmIyh9Xz35Zb5uv2-7SQ5BNENT0SYpQF8cJBf7An3l_d7HhjvMjTOmMdnYenHNu1D_YJO-XRGUvA-OMKyoTnVghOWE7kW95os1dSP07gsBTW-rwEWRezNa7AtZrm1pQzGJKt934xIihi6M1Nq0mtLIhvLrx68gmRzTtiUk3pI4g1sFIdSbCmuUG1l4XCMI3UVuVn8MbQtzoIpVw9b2cC2t5YUQVfdxWr-SmDgLBkUtvkMsLVRQOu3bNEWZlUnFy7CvBSDaIby9dJkZgckkX7VTizAiLOpn2cfJ5c629XfqhvR9RPUzpA6X6OEHfZpOF0idbmupaXTqzm988n9DtoojZz3TJvGj70JUyhRCXkNgsq6g" TargetMode="External" /><Relationship Id="rId7" Type="http://schemas.openxmlformats.org/officeDocument/2006/relationships/hyperlink" Target="https://www.contratos.gov.co/consultas/detalleProceso.do?numConstancia=23-11-13797728&amp;g-recaptcha-response=03AFcWeA6i7LSHGmWvfOGi2ZMtQqDRglAtmycw5LRJH98BuqmWkqtFKdUPRNcNKJG-EhzxYEnT3D69bRwldSAzX3HVzxFSc0wbJTEI-_uUlhuCLz7ZAyRqYlfnNEi8NFyXruLIVgyXD1aY-OmykFabCboUZeQOaTb2umHKDxHrZCviN7963g3bNRCzNtppGS9kqQYEwa22bGVl52sZDESxzPNszFBvRecQwaTwMSF0uyFmEjShstTeALsZ_Zze853HyySrXXAEhT6MNDHKvMkxGpizvwj0qLqDQUeLlx3AjOhk2AK8QdaJONNE37ZkfnTsjFov4O0G7WyZG0gDQANm8T6PLH-tyJc9v6ol0MAoqV64lTmZgbdvWEgmd3YwP3D2na0OG_OpiBnGdcKwLTO08M-sNYGIX4tRc4Nl5WYAB3Y2fmWJg4yxWEBA8CAsC_O6HB_3zeC4en3MEP2iVhMIhoAfLTu5YMuJXqiUZ8DvZbdYr7_cov1W1EPEa3huVbb3DJGS_AHcrcS1ed--xOqQjcMLpK-dTtM1noxU_ug4tVPEIBLwJ00esNUf9RlGog3RIIDBoiInnPZNtv_FgDxTOZWtF9mpSVjIlaU0xKV9O-_orW_5wHpjXYbwN6gBXxBsnkZM6YaRp-H_" TargetMode="External" /><Relationship Id="rId8" Type="http://schemas.openxmlformats.org/officeDocument/2006/relationships/hyperlink" Target="https://www.contratos.gov.co/consultas/detalleProceso.do?numConstancia=23-11-13801095&amp;g-recaptcha-response=03AFcWeA4BPXnVN-eRedLcLd69qpyBxZUNGA7FfIpZIAWHbvVgzCy8AOSR0V51G3Ar7ydPRRbNAbmFfUdqppuyN-oxXWe6lEbT04JLOL_OSGQILMjuR1B0GxCIjFQ7iN2imvab63jqjhy1n98W4ObEbmnMOjzsUUcaV-8L7hh4Srr_KT3lLNQzJ9tij0pQykmd9gbMQlt1kmUiOjdNhF6aDRNnj5guC3x_PYpMkHml5nemR83Tn4qWFKw7Rb6VfJWVo9h3KsqE1bHmH3LHahJzUm-yt77DnJkbokT4G4xk_8E--HB67TkOK7pA_TII1HFOm3uTIScPMXGHyBFwDofcujVaA0rxT8A1l2d9glilKNt06VF8745-VtCfnzprFZ-1AT_7YFkD0LlanrrxuT1dfNCIYBBawDsARDOci-WW3xYl9xikher1RYonZr009h_kGdA12KGzOMZU13GfR9_cV4EfZWvvT71J1s_tC42CyQ9nqBvCle4om4Ojq5I72Pl9GsRCpGmpNKsWKwOQKsIa0dnfURXC51GID10ZGNJmlpn4vAgRnDIHwM354XElqLJIka11k58dNdmrhl5fQ-q85G65uWUyhCiSJNMynH2jiHGEDCNvk0wj4RMxrmuFMEth97VLOI5Js8YN" TargetMode="External" /><Relationship Id="rId9" Type="http://schemas.openxmlformats.org/officeDocument/2006/relationships/hyperlink" Target="mailto:contratos@sanandresdecuerquia-antioquia.gov.co" TargetMode="External" /><Relationship Id="rId10" Type="http://schemas.openxmlformats.org/officeDocument/2006/relationships/hyperlink" Target="javascript:%20consultaProceso('23-11-13810770')" TargetMode="External" /><Relationship Id="rId11" Type="http://schemas.openxmlformats.org/officeDocument/2006/relationships/hyperlink" Target="javascript:%20consultaProceso('23-11-13804572')" TargetMode="External" /><Relationship Id="rId12" Type="http://schemas.openxmlformats.org/officeDocument/2006/relationships/hyperlink" Target="javascript:%20consultaProceso('23-21-40503')" TargetMode="External" /><Relationship Id="rId13" Type="http://schemas.openxmlformats.org/officeDocument/2006/relationships/hyperlink" Target="javascript:%20consultaProceso('23-21-41391')" TargetMode="External" /><Relationship Id="rId14" Type="http://schemas.openxmlformats.org/officeDocument/2006/relationships/hyperlink" Target="javascript:%20consultaProceso('23-11-13798804')" TargetMode="External" /><Relationship Id="rId15" Type="http://schemas.openxmlformats.org/officeDocument/2006/relationships/hyperlink" Target="javascript:%20consultaProceso('23-11-13800546')" TargetMode="External" /><Relationship Id="rId16" Type="http://schemas.openxmlformats.org/officeDocument/2006/relationships/hyperlink" Target="javascript:%20consultaProceso('23-11-13803196')" TargetMode="External" /><Relationship Id="rId17" Type="http://schemas.openxmlformats.org/officeDocument/2006/relationships/hyperlink" Target="javascript:%20consultaProceso('23-21-40951')" TargetMode="External" /><Relationship Id="rId18" Type="http://schemas.openxmlformats.org/officeDocument/2006/relationships/hyperlink" Target="javascript:%20consultaProceso('23-11-13795232')" TargetMode="External" /><Relationship Id="rId19" Type="http://schemas.openxmlformats.org/officeDocument/2006/relationships/hyperlink" Target="javascript:%20consultaProceso('23-11-13774433')" TargetMode="External" /><Relationship Id="rId20" Type="http://schemas.openxmlformats.org/officeDocument/2006/relationships/hyperlink" Target="javascript:%20consultaProceso('23-11-13771340')" TargetMode="External" /><Relationship Id="rId21" Type="http://schemas.openxmlformats.org/officeDocument/2006/relationships/hyperlink" Target="javascript:%20consultaProceso('23-11-13788879')" TargetMode="External" /><Relationship Id="rId22" Type="http://schemas.openxmlformats.org/officeDocument/2006/relationships/hyperlink" Target="javascript:%20consultaProceso('23-1-231979')" TargetMode="External" /><Relationship Id="rId23" Type="http://schemas.openxmlformats.org/officeDocument/2006/relationships/hyperlink" Target="javascript:%20consultaProceso('23-11-13781810')" TargetMode="External" /><Relationship Id="rId24" Type="http://schemas.openxmlformats.org/officeDocument/2006/relationships/hyperlink" Target="javascript:%20consultaProceso('23-21-40212')" TargetMode="External" /><Relationship Id="rId25" Type="http://schemas.openxmlformats.org/officeDocument/2006/relationships/hyperlink" Target="https://www.contratos.gov.co/consultas/detalleProceso.do?numConstancia=23-11-13810770&amp;g-recaptcha-response=03AFcWeA5wNlniidgRBwIuKnlQiE6gdRqkAq7Lt658cn1-Bg-IDXEOePWqi7TiG1yLumS6dQvBrKGFvbkfMgbifvz5EqJ_Gmemje7fOXyCe2l6wxv4wjpUlLrh61zioJv1T1W0pcgi5JM8WE4bsj1N5QSMSe3tloumITKDpEF1Swg9cmOdOw4NaqBruFDUkxy1vafCaIXMBKDbtMzKQePlGNdeCBkmvpfI6W-PyTlDUPUP_9pIlMvp2stqo5AiRafgCG-801R2rjwsGi5JwQyaos0DnsxJcUzfwvMqCKaX8BCrmbi7Tc1Pv6ECX7mw_7wskw1zMaEuKwmg2tVb2QFXLzNfV-hFa8JzCl2eC8DqQdKg-qooUqYCYAUCDgFdqV5JUrvnJKkgl9PnDnli-zA8NKg258PFhd2SVfobFukbtFmOai8oW7o81jCMncX4--byakd0YkkT1zOHsRa8g_T8lIjgU0NFu1zr-F_72oM8DQ3ewQFfjieASQGAjqG3AFR83drLowos0SPhxMhxmiPoylJ9HQGpzI7p7geI5drrqwCZLb7hwhTXz2LtfXfwVnar5Wv5sE1RsNx-R6kAUnvp9qnCtN-O2sqsgp-UXaHSKdbooGUGXpQ03hsmMfBA6CsgT-Q0fmGx5KTt" TargetMode="External" /><Relationship Id="rId26" Type="http://schemas.openxmlformats.org/officeDocument/2006/relationships/hyperlink" Target="https://www.contratos.gov.co/consultas/detalleProceso.do?numConstancia=23-11-13804572&amp;g-recaptcha-response=03AFcWeA4DKDlpMntqNOyFC1xZcg9M64b2i8lq8ms2c2gyk1SH8FeEbzdD2pUzdxY8sphcgL1zb4EWSSAGMHMK_1bNRaFz1dYG5Ja3cB-u_U9Mb8JPkEkC6dz9tKvfNOfpg2PG4PpuowaetiQBbL4qhWhTp0zAcI8hCvqu9-CL0j3nOOjeeS7eOFOd6xQ9U9e-DOfyK2xCegk37rEPPDPyMKLRtPXUK7O4jsXRH6mNJUBeq4C8qGAzh9B4R2xPYkSPRDNmv6TwTLyvk4tJ_2h9jGpnWhnRe6ILlmgOiv1bZyf7FeQp9jJ_HjXVqvuki-D4O2YZuo_7WoukQVqdfsKQiSE9TSZtha92Ohf-evdhg5PfIydptcxTkRfDJNQXIeBUgktZFKN92uuDmWdXdpep4vQHr0NINdyCmB5OdgLcVCp4JNTr2COZwkq-F6WrcBkGgide5bUN1LJp_66FRB2pnaJmzzOt0arqgbFYQ7Kq2UbfaxYRkMJSBuFa9_k5X2LIrJ6bbL8IgK4DsJrQgOw-7UuMgu3MmRiH3GGnnW-QbhdZQz8pFnJaorrU6bLuHr_wBAv67CvbR4btu7iHMN0kPDoPjf6W1pboM8JAreWahspj8R5xVL-tE3Na2c47wwDW5t_lSMilcJB2" TargetMode="External" /><Relationship Id="rId27" Type="http://schemas.openxmlformats.org/officeDocument/2006/relationships/hyperlink" Target="https://www.contratos.gov.co/consultas/detalleProceso.do?numConstancia=23-21-40503&amp;g-recaptcha-response=03AFcWeA5g8coYaZ3vgLs5JRPYDLuI-JnAlgPLo7KfFX5ViaRKGlOmDR-CSPEzJKKwEgaDIDPNU9ldM3M5GgAcmb-uqQGCqDXpoe8V3RSOH4k3gfFQ4PN0a71ZJwVgwRW5P4vcv8Dxj_1Sn-Nx1vn4hd_92iPLwEnCaCg9J56rLfFW4OLfLif303IzmUaLFRMUme9JHstapCwnBwPbs2FtYh53ufKMA46CVk1HwiOWQii_Mf_0Z4JO5kvAy7EbkmiIh1fZJlCp-0K3CpzdJyrmKdqsZcJU3XtSZ5oFqX19jgOVgdbyL1HgFk0KfeidUZRzsUzTTLOOMKXj23fF9y42s9-b9q14sWEx3HQGKzXFRlEgVRqn3G_BEzrbXtKnnzYsEhTolAjZeCoisr6HP_ufSJcko0TfyKj12p43wO5vb79BSy25EKVvHsnaO5mq8SGkytZ6tEveR_aVh3UpehpTNFe6kSgwRLJaqH0EEcana6fOQcxw2z1S3JKMOiISp5oQFAywHoalu1K8Xn0d55Jx2NN41oeMB5DpwIBPaKZxKfn_FiL_ZK0JcLqTF2NC_bh_u8n64O09HfFJLlPVQwPg6N7Y_1Pv1Ah3wOROvTEoxXEFc2XTq9KDZAq-QpFAhFt_OFVYnGleuocy" TargetMode="External" /><Relationship Id="rId28" Type="http://schemas.openxmlformats.org/officeDocument/2006/relationships/hyperlink" Target="https://www.contratos.gov.co/consultas/detalleProceso.do?numConstancia=23-21-41391&amp;g-recaptcha-response=03AFcWeA7tcXNCF1ikzKNSPLRmkVytjZSzexq5KQeWVVkLrduEpAtIvjfBKOTvr8nYsRpm7z3ur8zRQWz1MFnmIa_W0n_WITTnsfCyDC6TQ6Ewuyw00SUVaBRROxBCA1IlGf7F3t-odgRolngIAeekFjFJM1URMPdHdS4RuMUTiLUsfXeLZ-xENCC7HqdOHEMCWGI-X3eaTCqEx9xFen7sT2mKqoLdxMd3xNXYKADUmSvTIlNZdOTXDSB6jghS43srwT_14s9oceZnDIg4gbAyozcntcnhCKZoeyJl_z2sgoPKaxZMraV9wU1hVZG8XzEmYZVmfrquUDSgoYx6XHV-HbOl0peJ0_oDmQ_jppAXS3IQG7z6SJbbGbnJHa9G3keTOKh8JuEswEcR2x9cZg8Xe4zEILPoTQ2L3wjjBZpOIedNle6eg-FQWbr9VpWwTzy8w5mkWfAwoZaYq_FOafWCPS7PzbuMufiHOiZ8rf1v2u6vtYkAR0NGrmiVzoMcqYZz8aIRHvffigT9kt72lBJJP6zlKDpsDJ_YCqHfH-5wSTdAGhi14i73LrRxTp3-p3Ac-aJALpP_fXP2RH4_9zEX6MWJZNsMTkPGiIkGdBnSSXzk-Ipaum4o9QXZHEX0jTPnCD5dH00-SHQh" TargetMode="External" /><Relationship Id="rId29" Type="http://schemas.openxmlformats.org/officeDocument/2006/relationships/hyperlink" Target="https://www.contratos.gov.co/consultas/detalleProceso.do?numConstancia=23-11-13798804&amp;g-recaptcha-response=03AFcWeA7vg1jjkm9wtmLqSiH-6CBCIJV2GViQTz4KcYbtzboy_Unv3jHTVebt31HTcNiJBN-Z1ljChHVYegJOq-3jlZM4S_EfKTjDt23LCL0hjYYQGrjwT-R9AIEOGXAm8bmeVXSQ__xwO2qxKQVmlYwotCvEv2Gx9Kg98XbAAq3eiFf0l8pP2_-Dut7eQjQVq-czl1XS-msfdVZH9amMuyCx_FTow8c-E6Di0YPjYfuPTSTB_Rrcse81PNCNn7c7cBjRqT6u4__MVCU0oX7QNWz5QIdkqHS8cQzew2v6zYSwBjnGWmi_MZLo2XMB-arn9h9EQe2NKTodJUuRiZqpU3fvDNKUFMLbzWo__MCbkN70jL2p2ruIYokJGPVVyW1szqOSkLSJE0MbNYlorYjMPFr7JA3_GdRekkOJ2k9PItqLXL04FCjd4zNccMgauSYLYSKxaFeYmcs5Ong-xk99MgyNdP1K_xnu51qgCgoPRa8ojYvkd0enwLhckS85T4ISaBsDGZyWJA7iQlMThh52icXp1WY1ygqbbMVz1fFCpsXdKiUuipx2zfcV0bYk1EDf_YI7qcLV8-YhQZuu4XzpvK_ANMAbZpZOmtbOUtPFweKLCCgVx5sjC9yczC1biJ0B0ybLnhvq2C0-" TargetMode="External" /><Relationship Id="rId30" Type="http://schemas.openxmlformats.org/officeDocument/2006/relationships/hyperlink" Target="https://www.contratos.gov.co/consultas/detalleProceso.do?numConstancia=23-11-13800546&amp;g-recaptcha-response=03AFcWeA7m7BmPAPqa2VbNFTsi0Q2rPReEOe5XgEiPU-sbOVUgiLO9sAfxh0abtJUcb78lEIQ-FSm60OuMxi7yFVHEN216RqfNBHaIDQabpyfPd_0XdoNu4dMA-1WddzhHnlEoDARORJmwRfk5XxVDKNYteqjgASnOfTsiooNp8zAPObjxbEUXOvMk32gr3rPgxl9xjU2gD4oYFUIS9FGliEj3slgzlRcvFMgFamfrIIOXU61-G5bU_ksb-OAvHTq579bjVPPIQEr5HjtFHnSvEAnsKHxQBxsDvJ-0pgMjO5JPXecBoDr4R3_M-dRk8ICLJPPAx_x1E-f4bfFXDKtXDvb6oo6xvwZqzb19PJavg85Jtly_yL3eM7L7Y_kuJfqgyFJwtbliCxfk75ey0HYgwRseErOoNJJqgf3Fx6cJ7d-fp0dzZpitH-OY5zVZ9bY0c0rzdoqjEvLRPrQ4Uu81MARxRxRuGIoi7TQMO0ikVBwYKCI_JjkwQiKzQoF5GXQk4MzFL4GtKMtZOH1h2SgZb4fGtUk42rkYwymMr3XaGp8KfDlzuERBX2SQKxQRxItp3NHWeeRXcJqpKOGgubbuGrcYh8HEdZ_27LIWKmJQjJK2qwNpaU5ibk8N2vmAoSGf0zP7MhnyUFaE" TargetMode="External" /><Relationship Id="rId31" Type="http://schemas.openxmlformats.org/officeDocument/2006/relationships/hyperlink" Target="mailto:planeacion@nechi-antioquia.gov.co" TargetMode="External" /><Relationship Id="rId32" Type="http://schemas.openxmlformats.org/officeDocument/2006/relationships/hyperlink" Target="mailto:planeacion@campamento-antioquia.gov.co" TargetMode="External" /><Relationship Id="rId33" Type="http://schemas.openxmlformats.org/officeDocument/2006/relationships/hyperlink" Target="https://www.contratos.gov.co/consultas/detalleProceso.do?numConstancia=23-11-13803196&amp;g-recaptcha-response=03AFcWeA4BR1bV-tSSOOAtcAOLZ3lel0U-LHmFJVxg3QAMsQ0fbkGEWPXS0DtIbmCrAodJpdyD-A0_ZVdKnJJEicVjCKfc87n7E4AESyUN4l9Mz6AFIHbzvRxXeQNX6IaE7XydKoTCoGgSc2qJbzCQC0uQLN_lI9dhREeigEP66SD7nXYyVNbvCYPHvqqEUrfl0jyWvgIANTiZxJ1JHAqfKSH2d1nhOTyNwzbDiMNZ24_5E92t1UoMl2BW6nASN2Av9UWitxlD9uDn4I5oYt9cwNjsYXCVXsVu-Dmvr49i9ZS80HPgzuc040UR0n5-LRxzy5LFm0uJbl4O1SDO3c2j_fQpsVPBqipF0UrEHJEphppg8DziaucOMY76LyS3EtxThM_LY0SSWHw2AJZGE9_NhMNk4FJBHRmW1B6I498FQ8tB3dsDLZCwVnlHp_sgevb-n-M7dfh-97niG84fDgG3FVIh5gTTutUJPHgJMDnTJvDAbr3foL5BuSst2fQKMZMgO2kvd4uVrydlUB58Z17Q_ZIJcs0sAxJa0PL8qXEWoRK0qb1KvMtJ-5D7QypMNVhcZ6j9vL_wT3t78IrfpvmqUhqj9qXmpVSMWB3Tk9_m-UV9SBKi19ZTs66tNffHnNh6kThDik4zipA3" TargetMode="External" /><Relationship Id="rId34" Type="http://schemas.openxmlformats.org/officeDocument/2006/relationships/hyperlink" Target="https://www.contratos.gov.co/consultas/detalleProceso.do?numConstancia=23-21-40951&amp;g-recaptcha-response=03AFcWeA7qfvIstsULKSg2maTY4rBzH1VzPeNJACpr1OH8GS6q9ePiFE5KjPymWjFstvW4kysWI6xagmRnsYY5kmmZzmlLpj4IhEzzunEUBDDcU8pr9kXMsQFj_7ZD9ImNXRHbgtcnKgMIeVGtkogafMl6GpeHz0TdsQ1vLDeCiYCmnvZmDNhUTWxCYca2KID4v2-LaWT168VTyaJ8T2Uzd-vTFwJl4g2t3JijKNkh8jUqiEEwrn_e3X7nJZmJ5LgwVLxAOqWbawv82TcU89IubK_2NWCi38DgqmWg3MzB_gY7mWeOScxAf5vufQkOEmVGdCwUTC9uKbX5oyc54JrDcRr56IrFPnCHcZuwz5ByYm_6tEslhKf_KT7yLBzipMTHLHPtyUg8VdOwMJbHJNoeDHLi7d1FTLkS7i9uPZLkBOKuLckaKocmuGljwYszPS1SJMYv_PtsNIinWeEOhBbMdBCrASshfjtM-RU_KqwZTateXeqVFCY8YWqFvTtjBopFfAs_JYlhuhA7oioCH_Ih6HOAQtr89MzZTcJu7Jip7NnMhUAuP6APCVsDy8UbVyNQ4MmytaUzDoI50BU3U_Pp4P20MU0i4UsZDPka9VMJceBH55ROmbpy465OBwLkG5mRRMq3NwjDZHVE" TargetMode="External" /><Relationship Id="rId35" Type="http://schemas.openxmlformats.org/officeDocument/2006/relationships/hyperlink" Target="https://www.contratos.gov.co/consultas/detalleProceso.do?numConstancia=23-11-13795232&amp;g-recaptcha-response=03AFcWeA78uruXdXBJ_aI03RLgBv4k98R1YmMUXu_WxliyG4DM3xi6IHsYFsoHdUkG4xVkejleMy5xCRfZeZbd0d15NPzg81lXAiD9F2pjvjaJ2TIUswDQM_HRlJpi8E2MF4V7jYybCVmxWnsjzBTDrMcMU1AhkqlREG8WANpEmUG0567v0OQLtmt0_PrqnKEwuyxRq0aZ1_9qICZfr1wVqvye8VsoNcarHNqiiHJ7F4REFv44fhPJ2S5gngKx2b9vSGPV8BFNVCQ0mlcp0_wf1OFzELxx-S8kblrk6AC3BOYei4WADnDYjjjc_z9rC9t8DeCkqblYURfEv8bq8qstkpreujNQho8zcszcNva2s2Wr_1QYknNC6ADmSjop02cumbwyGsO7-lmCskV1dUtNSa5jqfSur2Xa8ti0l4SJQTlwesFinXKQEQPDIlchtOAdZYCS282BaI9jL54clT6jp5mCzP3w3E1MDteN02YP-frmysanWddYL4fTxdGZT2l5ufhpnFWa3mymawHxa3C_ZXhmUF0360VxNliZMtpRb1utZWhgFf76P8L8NxgKkwMZ9SldtU3pzwriaD4YrADx0_kguRlqDx34hqalwPR_YS_I5B7RnsCgiUqemXWXs5Y-a7WpSdVetNGG" TargetMode="External" /><Relationship Id="rId36" Type="http://schemas.openxmlformats.org/officeDocument/2006/relationships/hyperlink" Target="https://www.contratos.gov.co/consultas/detalleProceso.do?numConstancia=23-11-13774433&amp;g-recaptcha-response=03AFcWeA7tndBJAhP5p4x_D1BN5vLP0WBqGhWS-5JWHTp0X8JL43EOW9xPyXxkgy1Ty6Kb2SMH7goYeprIjd0SsDefaINOOAjV3VBaZvEp3ZFq4JNpUHgP2hqfAm0jpaJU_I70f6tZ6jH6usuVP_YFt3bfRKGa6wQueswbCGT3Fy8wJp9vfFiyMMNABL_-RCV4ctpjGVeOmSewA_pGV4utoh2dlSDH2ukQw7urjLIHIeOFWG7WzBNHmyJdE8uCzvmlqw6CwaPxVeMNFiU9R6orWvkP7Dn1pTG5moh9UI4RoPzPVrYa-4XrxpBXikDZd38ZUAgwnpO5crHdeFo27BZS03iKdQmFy6hRvc4BZEDKFajxlcLBkuEy042DR9D8r_3vbWAmQzwsHAbKUriUbWt6llKqjSgbo9rlU3kb3jfuAJN7hFdLggOskitjKwRJCivuxPfPq7CrcTOqdoS8cv3UA1tg-zDUa-HhpCkgdJtf0E3u8IT2--RjjZz3aJs7UX3DrwDdU-XZJYIzryBzN5vBb3g3jkutya5pXayNvw6RG4j_3v9_Ufb1DkEok71rATV0g7tr0YXNogHmrTpcRDO5cA8QcXR_PSa0HXLpaful_dav0ZvI__WFwTc0uf8WcklfBbZzekbt__WC" TargetMode="External" /><Relationship Id="rId37" Type="http://schemas.openxmlformats.org/officeDocument/2006/relationships/hyperlink" Target="https://www.contratos.gov.co/consultas/detalleProceso.do?numConstancia=23-11-13771340&amp;g-recaptcha-response=03AFcWeA6bJBkssPes8UXz39xzQAzDFJB9IwVycHJ9mGu4E404kV3uUChZNEXa8QhmvieclrYV9Y73mUIk-2Li7xWGBG88T-PoSiHyqzT0xvzPdgvU2VxALF8fWm1wG9IPtKLeL1Vg7tae8DOL_uuUW4W_93U5u3wMT_mmyhfDTqfMuslwftexo1IgY-Olg2nRRzpynhhh1sA5SRNCFRAuiZvT-W3vs5uOMlQJPYfWSXR5W0q5flRFOiB0H8Z6FZ6Ncm7ZP1nhJQKh_RmiPGc5pXMs9NXGxGpswT3cq4uC3uyZtVhKzw5gipy7Vx1WVdnAJMHaUWkHdK1cV2X6wjlqAJGfNe_OK8bM15LAXvCaOhqqIo0NXusWt_p_owh6XQDFuIlIj49SsZ8wpK8zl-nlE658UV_FIi8pf3Y4aSdSditfe6cXoeJQ9pjPMZuE2apUEx6DnkVenp1zIbvqFr-kdZxzWftlex1_j_dpEVGZQGNncqhkjMEOQ-fejZKaIYTbq-BfWKl7D9eS9lp4tnPMzeNPlxepDW5QUhf-nV56xHQ0lS0bGH7Z4mSCAMUHUUrDmSSnDgdRGOkED4mFWmAr-V1pd1YhS08KZfc9ElyW6QGWaugvTtEf3_AcsgYCaTMmmWppJA34tiW3" TargetMode="External" /><Relationship Id="rId38" Type="http://schemas.openxmlformats.org/officeDocument/2006/relationships/hyperlink" Target="https://www.contratos.gov.co/consultas/detalleProceso.do?numConstancia=23-11-13788879&amp;g-recaptcha-response=03AFcWeA4-340dO0UsE2it1zjJb-OZYBxJLNHDDCjS-pkUN-Z891ktCOpca_4VG-FSG_k6bl5Up-V9srYbltmFvji60YYMpT32QQZIx7zAUTLuTcHcNPq2-b8qdiDIaGwN4p-1UFNVhbbPBI_73ge71T4Y-CJ0UN1TAsLPWclQMSgaQJnqJ4ktIr_t6ky_nKa-iFXGQ5x698qLOvqxjSjPT26lXD5k3ijKZo0yWgO1k54N48LDjs7b8x6QW5ZeusAEqvnJNDrBF541Wo5cIvEaKtbARpM6EMqCqzv2ZRT5N7HzqmsKIBQ95ioaY27qFQDMTsvGEJEgfkg8brbyOl3NYam9syIif6M3IBkM5yKbrYSzhgoQaTtfTksYD1NKyTH80-vuQ5M8TtHYf0HGLl4hyKFMqSaM7yj2JRmvRnnewiY34lseDP8Feyl6d7NI11pwZdjFjJCNP3YaOWntEB_44YHBa9g8uf3nHxT97DV-D0j3OW4x0K9xftclVYf_bh2TGrapCZkmj-CuiSuTKd8WyWXYpBmppKvzaVw_gLPRksDvLcVsiLHzVV0QnBob_W0Gn23g-cyDH2iMoYw29FCYKOY1cCFwzRIXwM8DBJNUcdl58jsfjYWu6c7i9SsrCEjLeNMjZOrwHbBa" TargetMode="External" /><Relationship Id="rId39" Type="http://schemas.openxmlformats.org/officeDocument/2006/relationships/hyperlink" Target="https://www.contratos.gov.co/consultas/detalleProceso.do?numConstancia=23-1-231979&amp;g-recaptcha-response=03AFcWeA6ukrfO3tP57HfDxn7OnNt1hp-PO8R1rOQjw-5UD9nSIkzqL3zaeUg5XE83GWybzz9wxtLqkYm8xWng3zyDFQ_RpQ0hgMwSNZxhqr_ZpHLsdANILVPSWm2naKXVsRVPoC_xUo7wTaW-02D6471Dd7tZXqHMY-gfKQaXgDWRV2k-F6-1h1g84xqbTniZfrUkOyQJyJOSGYs_9by-PZg4v8Kh0lUy4HlsBY4d0DCeHQVM3ogZ_OkilfFppMfFPqYTZzgjDafEG6k8O3cqEQ8j-ajC1g4WLHJoFVrjBRkBNBi9acnmIDEdRHdutg-4YtVrRTHA0FvyibITMPoiYb8tWQJSh0wK0UtTjJ7zz04UZOoCx2uWfDZsdOtHeMnRzF6jJxaY75_-Ez_BFSWUg1Q4TfiPrTtrGppYXGutmmacGNnNznGICeaqVEKibdIDX0bJc9yUokb95gyCx9ZNBSXbk5NXMWEhAVpBtKNP1t6O5--2sYfkqDzlm2_e3fCSgw2kympoZSXI7wym86uHiGMvrUhtBrS68pxccy4YH9ojEQLoDyk1LN2-3GW1fUNryXy3Ljzf53HXviC5At98TbJZzSkwp8nEET4jpd89ylcc5OzcBOeUgBefLFAmXQx5q2k3d0Bk3tvn" TargetMode="External" /><Relationship Id="rId40" Type="http://schemas.openxmlformats.org/officeDocument/2006/relationships/hyperlink" Target="https://www.contratos.gov.co/consultas/detalleProceso.do?numConstancia=23-11-13781810&amp;g-recaptcha-response=03AFcWeA6ThX92mGT9vzYxvngG3PzGvFsutAfTPojDIMXSGKlie39JSQ2dUQFgAwT0UlSUY3J6tuGu2a6ENI5qzjqozqQ4OsxamqeXcak8gKby2Fpf41ctEkKQTdGCVxWVVI-jf25mBVVbFDAPw3iBedsW7EZdY8Z1LSTqkUsWqddJz0hERc21ZzFqyYSosLCMdQTFdXrQuiyuf_wnO-xOyopM6_j7vqZmB1_tr8HvlC2egvfB8CM0hEJm8JnUmnv86ljB9-4R9hAopveHZnkEcYkyRpOPdyKwsslHBmVauR-QB_UfTT9mLEvDsok5y-yaVtTupT90jVko8H4evdFswbRUIKKba-dicYEuqbEE-NaGRJuAT8HanFMLtp8MeM_pd-qa5QS79VQz1T7E3mcAYmwlb1SoNFLk7uoncs5Cogu7ORepb1qd-hLKzofMnxyllPAacQUr6lMD2Muny9PobP1I3hCArMX5eKljDhGyLauuzHaZ6KOeL2CL1Jnj6DWxi6WRUxOKIgxTDbDf7GCWefhUExGn0F1AMjX4kppZSzp73GDQnXAqfg_GLs4_XyqdT9srPac6LHXvAc63qFfKYBI7ZQ-hGP0twWwWN8YLO_yanorQGXX3eUr3jHVyHVggcP_ipIi7NSRq" TargetMode="External" /><Relationship Id="rId41" Type="http://schemas.openxmlformats.org/officeDocument/2006/relationships/hyperlink" Target="https://www.contratos.gov.co/consultas/detalleProceso.do?numConstancia=23-21-40212&amp;g-recaptcha-response=03AFcWeA5hgwLy99ggPSn35jwY74LBU5r5lmo29OZRlcBL2pv1PW-rQYPUycAVV_03Nl-XtHUGirNOalWSQfliwNv3SZCUmLO12P7Qz-4LQ77P45mVzOl7Eu7GBLE-Tc1pMWpav8T_4EeI3QOgKnUzPsuLsZ3wlPZyWbgh4oE8OMgyBS_g6Y1Q4p0SXWghsJiCS5h2ZArPyS-9TZOdRICgvNjHF97_NH1uJD5LdvX1ThtumfqZR4W3vYuxE2EMG81ogotxljuHnc7nES0CDIOoOFjqYNjL97gE4HswAhQrP8pFRq_jRvqH7pE6c0ZgkICzaLcbqS6exnCUfprBsYqe9brGBhEXqPuZxgumwx21g6xsidndKrqh7fDB3N4bcbP84Jyq0qELxQCBum0qnue_uh4UF8AO_WhzaDDyw9stoHdMVquQlygSnMaerpsnJEwYC13V_h5lJXCJhWnILDYNJZ1mHMh_yz6Bt0dTASx-Sr2i_LbOOhUwkzDiTCFRz_pdTc1z4OAEGQftkW5ZbCNGjJ5IxN1dBePs9cqRPkTJZ6nx96AIPG0CCF9kqwsR_Nl-4QXmpXO31dsKCDSfLMeGAcakLrDX8R-rZpx8f8UEOmGwXc8ljnFk7nzwi6oKdHC8RQUxSOtAsEyG" TargetMode="External" /><Relationship Id="rId42" Type="http://schemas.openxmlformats.org/officeDocument/2006/relationships/hyperlink" Target="javascript:%20consultaProceso('23-21-41761')" TargetMode="External" /><Relationship Id="rId43" Type="http://schemas.openxmlformats.org/officeDocument/2006/relationships/hyperlink" Target="javascript:%20consultaProceso('23-22-75140')" TargetMode="External" /><Relationship Id="rId44" Type="http://schemas.openxmlformats.org/officeDocument/2006/relationships/hyperlink" Target="https://www.contratos.gov.co/consultas/detalleProceso.do?numConstancia=23-21-41761&amp;g-recaptcha-response=03AFcWeA6unJ7HgGc8kNFnEIHObYouBGcmrROQDW77Tj8snUsrTpwr83CfboJC427-UTYARNO3felEC4tnJGiHmBYzjbd78AeE-CpQ-a2k6nvvLVlCLyxb0zzqyyolcp6iziyfHBC7qcGqgoCnQktBLkgF78IK9dzhq88YvuCUr5zDbr9I34_T2EEZZb0_z3ziiPsWv0yEiXAp2OFda_f7sfbpqy6eLowfUwk6ZZYETIlZIOxycTAB8sxo3VuNiDuuBceDR3nUa3ITwL1imSmd5f-rZmBCYtUV1hMcuLmTV9GSFk-LHF3m89oj4DCxSRJT6vMFM0SfYvR2KUS9fIZQnp1iYPa1br_Jd1bDhE6sDOf_zKGa-mNfabdnrkhA2DpBDubOVxj5uYJl71F1TxgvKfMZwd-BxdaM0EMGu-EgTWSGTayxv9cjLEr13PCrmKL6fl-kxcOZs7611zGCGgoTmMx-q_m0Wd4Q02DABa4SEgLoIwq5YKu0lLcvy0Bp8tGUduHPHormc1FBsPy_oQYSVuP-6mat-isH6jOjrT1z6Ulc63XOScQsxDNpHxdwjdY_v51bemFHNZ5IG8gniBCFA2hmIFpc6b1n_HrXhiqKbRUOOGZpBGvi0e0acfFQYQWzsKuumrMOgPOL" TargetMode="External" /><Relationship Id="rId45" Type="http://schemas.openxmlformats.org/officeDocument/2006/relationships/hyperlink" Target="https://www.contratos.gov.co/consultas/detalleProceso.do?numConstancia=23-22-75140&amp;g-recaptcha-response=03AFcWeA52RC_nlVyzKh7hmebM7s4luQiboJbyk-XxEK0BBEVB65c_PFkKJrCHDkKKEKIL8oled97QFCaU2O1l-3E60eN7Jxf0kHw9X5C1v3hT2qLXgSwNkJUkYhfRmL2DXfCjT45irkK5DXMD3bBeNX6WuDmYojKN2eaX2_QdmNZdO9JfNFY-iPU6ChpMazzQowoIu0O1_gkaG9uBtzh_j5a77HQhi0qIJL9LrL4PYn4Dnj0WgD4r89fM8D0FxU7gzUixz2v8Hr59aq6IgLEC-HI7gDKU_wRNhuDlxqfp1hrguDkNY4lbUN49D4l5-OcW1em9cIem_NYirsNhx4Q4snLw5he3jVshji9foH29znCiQda7uiPBHfI2UsfVseKT7zDHC-fz1O7-W69VC-jlQxsK_SeRn_TeDYYMQzSR8rw8pGYzGXZQ1GSPOBIfdDjaXOy0F6g7QOdo6vyhmV61EbYDpVbitUmluxqnZo1rh8wQWW5P2x07si0NHA346gMKl9wPtKcHVy7tE_2_Dr9q09MZFpqKpMjRDTZQ6uVJ4OUq2tkr6abfZdUJcjsWyhllGpko-zvIj0a4RXF3Zz1qdhcyDarMUVGSRNhIGlu8Vs7xZS4om761Xts2xiTzstPoklN-OKeB4lSH" TargetMode="External" /><Relationship Id="rId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javascript:%20consultaProceso('23-11-13811509')" TargetMode="External" /><Relationship Id="rId2" Type="http://schemas.openxmlformats.org/officeDocument/2006/relationships/hyperlink" Target="https://www.contratos.gov.co/consultas/detalleProceso.do?numConstancia=23-11-13811509&amp;g-recaptcha-response=03AFcWeA5Q5HDRcU2nXbxI-RyzvkDagiiDhAj_KcdE6XPhQRBg5SQiVCrxPnFlhAIvLQWveJT5Otx5V6FdjR6Vkrlka9kp6YCom0G9clrIW8aaU1YPU_AmC51ZzYcwO0uYX6-2fmf18md7He8ppuufYfICGXcyQNWf7aB16a2IC5fDXUEhXraRZJWxqsoUd4CCEpYnvcu0upyWKxCZEcbkjwH3lv6cSyLZY8fVmmrurXYfow5vxkTHr-Avu-X4257kswtrskdbeWq1h92rW8tmRf4MQ0YzOUFiXDf7b4ofOClLobGbq5HzMafKk6U45Y0EwtpX4zoDfCoMk3WucyXz1jrYqaUNrjvoN1AuyuL-CToAzncqVIQowDIth-FH98qIppRXOCCIPTo9Ub51X0VDOvbe1SoEsmfD1VpxHRfU3m4V49EZ6kDknArSPMMW2tT_8_AESiOL-JOsVnyFJ10kHj5VCT594Tcxy5-HauwPdVRB0GLnSPYekpqITm3OYWFaXfLYdaKPeYwkSMu7VmRU_JH3TLf8JfneUI5VmGVgkWuWklktrL6_L5BbpUWEFt9zqo6aBqYs6hZdedq1-MpO4kGhTnc3JSO0EbR7wZ_BwJDSLk87pXYlUDwPKY4z6sgFHsY_UhTR46Jw" TargetMode="External" /><Relationship Id="rId3" Type="http://schemas.openxmlformats.org/officeDocument/2006/relationships/hyperlink" Target="javascript:%20consultaProceso('23-13-13808644')" TargetMode="External" /><Relationship Id="rId4" Type="http://schemas.openxmlformats.org/officeDocument/2006/relationships/hyperlink" Target="javascript:%20consultaProceso('23-13-13798834')" TargetMode="External" /><Relationship Id="rId5" Type="http://schemas.openxmlformats.org/officeDocument/2006/relationships/hyperlink" Target="javascript:%20consultaProceso('23-11-13776895')" TargetMode="External" /><Relationship Id="rId6" Type="http://schemas.openxmlformats.org/officeDocument/2006/relationships/hyperlink" Target="javascript:%20consultaProceso('23-11-13769447')" TargetMode="External" /><Relationship Id="rId7" Type="http://schemas.openxmlformats.org/officeDocument/2006/relationships/hyperlink" Target="javascript:%20consultaProceso('23-11-13770372')" TargetMode="External" /><Relationship Id="rId8" Type="http://schemas.openxmlformats.org/officeDocument/2006/relationships/hyperlink" Target="https://www.contratos.gov.co/consultas/detalleProceso.do?numConstancia=23-13-13808644&amp;g-recaptcha-response=03AFcWeA61F-TzeDAXKyJmqj7c3PUNLggIKgRwJ2Ke3ovw1UcOmXClpjql_uDOCSxeRJ8FAbdxUmH27FKodxBn5z_J1LB7mN8Bd_JCypP3xbZSTQvOI_6MkFJmnmKbNdGm0tKJWXmTG0gGJvd7ETDMUSC8ktSC-FQFvtpkZYVE_BHjfnAnRlz5Ii5KYPl66iItQOWqEL4ts50pyKpxqI3j1PrV4rxDNI1O0sbDfVDZdaFAgVbfIxijtbqHc0fU9_4PWOBs_RsWqAsOwg6odtJ2aNbieCnQOhRnB9g_FiZbgSOZPBiKPq53cmMTEOfu6E5MLQ6CEs1urxRBObYu0pnQZhz-QByuUWQheoBbkbeKsFiIqpjW-DUyp7uaHy_fFEg4RJ-cXHvufOFjhFJLehK3o_Z9rn2YT9F2AkF21hikchZ3wzoCgLD__Fd6k0cUggfEeUUedxfMcb20sVByR8X3fVYrrFdWkfZBtwLH8thICv4Ow3aQONZPXnkjBUCGvfs7YQDgU01chrZgMttbXXAgX9GUiARYDYEL-200c75nt1bGK_xusWWS13PenJ6UIVEaq5pSN3cUBrQ25W7sSdI6j5Kw_55jDLdNdNAtRV4RfC5ilX9DRcWzQLS6anUPxIeO8pYRIkZ59T8yaBpXlrh-9hnfM0l9n8gWXA" TargetMode="External" /><Relationship Id="rId9" Type="http://schemas.openxmlformats.org/officeDocument/2006/relationships/hyperlink" Target="https://www.contratos.gov.co/consultas/detalleProceso.do?numConstancia=23-13-13798834&amp;g-recaptcha-response=03AFcWeA7aZWmQ5iJxAMAIZhkbFqtXXnkHc9rhL_kLjLJhsoBhwiN3z_RaZOdRfuIOE4kbKjtgwh4nbvIHnFPlx3gn77bYkFQkJ1I7BWTdWHqOedcik_qGSZ24tInJmwVh1tlvcYVVerIl8tHUqv2V5B6llx8Dxd2pGO2l5anTWVNKwxzUCGkeMr5xMHOCmpwvNlcRoRhPXJEbFQdjUinoLSbT116y62lw-vPXgDx0_FdsKCFQjN0fK-ZEouBOJoAVH3xnnOuJA7OREowwMifIyXW50_N7Pu7ZhvFwguJLTMW8fEjhP_7LsBS9Ok3QdvpYG2xnAxB43E3MNzgW6OPtKeRW9epX4k7aLiCSvIvhNEoCBMwPHpfJP4ITuu7flY8DgaGtDJfDbUU6wAF0TtJpJNwqPogP5EWWgmVP4ibXagVY58nz5ZKCtn8bREAXOwAOnB21LOTWl6jD1HLjFS4-eUQAqA4EJUZOOZXcvi4ukoZ3apy5JjWe89bhuSoxabF8iHiXUUjJFXWNJt8xvU1PJkcwJP1re_d6Nj3Nj8N0tq90_lD_iEZOp8tocjDhVXahEeUmDqpctGR9Mk9Vg4qjDZu-Y1dYPH7wpe6N6DKD9WUFiF8fkFyyzeDBs5-TR9EEudBy9--909aQ" TargetMode="External" /><Relationship Id="rId10" Type="http://schemas.openxmlformats.org/officeDocument/2006/relationships/hyperlink" Target="https://www.contratos.gov.co/consultas/detalleProceso.do?numConstancia=23-11-13776895&amp;g-recaptcha-response=03AFcWeA5U6s_Ano-VSv1bX3t03SHmHgneFpPv-V-vdpzQ3JdNiW-sLK_Y2v1wBuuCVBBQ6okF2p8-8KC0TzVQfEEDTgSAtVl9xEcS4fs5OfZlxsa7OgY3aq9PpUkzp3klopLb_pRNWTDpg0_PlMCZrnlQS9-NC7i8GAhYf1jCkARnzExQR22FiLn6Fl7CAlSz6isjiZA349yNAE8yfgKV74Xg2Wyz5P2ZBDMtVqF-1k-5QbBWw4v4INeDoRIuIcg2NJ8sGZhEqIk09xadw_JaB5w510uN05xATZJ6pDS7rEovl0iu2ZF2ED6oZhUE4IHcokZ8xES5KOBfsV_GkCPHJudtonSNtTY17WQP2kHMSMBpvzNlK8mpWfhS0ntgMp3MVQti1VV6_i1RDNk57XxRQAt8WqVeUaf7lerTCMzm9igjQbgsDKPut6RiaTknluCCUAUPo3gtgGZiLWJ36RAjYGMsP6OwUUaG3nyXZlrKmTzzhxrKWWLh7ZPFK4Xu3Aj4RUssxmRSVOGd5KoRXBh_fpu3N0x3EyMncEE9mSCgQHAwxrcvrxYxHlslnhxDJ_p3fH7M0UV3BRb5frPff3MExuFtcNp8R3_SJqH2pFBlI7fJAOiqyF7BlKYYLpVAn-WiCQBjZHUpW2s6LJt2-FOtrp7HGXb3VVYJFA" TargetMode="External" /><Relationship Id="rId11" Type="http://schemas.openxmlformats.org/officeDocument/2006/relationships/hyperlink" Target="https://www.contratos.gov.co/consultas/detalleProceso.do?numConstancia=23-11-13769447&amp;g-recaptcha-response=03AFcWeA55Tt8Cgcz4eALUvbQuq1ZDS0ki1ikk6gPKcpVpu1bcn8Z_bvskwaIwNyHGdLOO3akmqwq3srhfEILMNY9b92nG3b9j3Sjf8RD_M1algXq2_-Ep0gIL1CpZzidTSDHP5tAi0B5DLcawwHrNkKW5FKrdTz89sNknTAz0uWgRnoP93xkl4--5PIyrHgp9Gct9uv4DCzume5z06_EdxwddIaol3Kzs65nS9sHGApNJsB3GrBbXLCkiN__1wQaWEvuYfLYW9g8qm4jjiem66NCaCHvD7a_YIxvzFb-O4J3o7p2R9bI0An6Lx5Bvoh-iKpKti8ZgnLQOMeXeU5B2t2-eCC5bwGGlEogiGgKZr6eb4pzXbj9no2MVaWvR54ijnI8s8piMhIPdkABNyCBdrsaKWovmOIJodq6RBoyoWLCMs_GruuhRAz1FjzZ2bLR1wz55kQFf1Kf0CpPrirnDDtvc0zcYi1zBkrNJ_nGCiM31m1TCOk8Qs4Xj_8ojkVuZkPDmdETsBrRe5WoDMKGneSJ3uJoY2AjpfrqQGuJz7Ai3bGqWXv7sYe0qKwh2r8suTfbPS6kl4CiSHcuC6S7f5_oS6bE99ZB7YXaaHFOK9ZWrOTMMKZDxdPiFam9wV43vjvxas3P6KP2N" TargetMode="External" /><Relationship Id="rId12" Type="http://schemas.openxmlformats.org/officeDocument/2006/relationships/hyperlink" Target="https://www.contratos.gov.co/consultas/detalleProceso.do?numConstancia=23-11-13770372&amp;g-recaptcha-response=03AFcWeA62SJXP2vbamznW7BeOsVAY9BXb7padq3ChuGMjeR17TLxA7zSDpI8Aywx_Buu9gFHJ23ljM_XZgTyIDxoUEBgBakcjl5nJpUj-YY5KG5DKCP57onabEqLiRBR7BeSCJ2Dcf4eXl8PY5UgkwzaKe-2-liIcNMMKPCeoWMtr2FDTQv6AF7rVLZowUxUvBcu3gsFRJvDdFZS9hEhpHk-4o-qb4WjOYAQ_QRJ3opwqShA0CTSs6iuq-R6e3y0Chj5HjdmrF6dlTWGxnuj6wieDoco9RuDY_zjUkv2pg6mXvO5YQeuGunJLDMZsm6YsBCXQazgeT3IwL-yuSfYYKYVLbOq-GXGN4iS9KMRcnmdGQfjbzNTBdDdpQN1uv-eTRXNhZvnlzxH2kwnUSNZnmZ9A_DbNP5k6_TbdjME26tXj6qGl6pvZQiKLD_TvoGuCCg57Ti-eP3QPLDXvRhopzuwIL47JHBWcTQCTZ0HotDUPt-YFXJNPiEWgRvMcVsYHUPHh-m7NuF0b9WUNQJAJDLCB-mdBFt_Z4L4uo_Ex8gj5ItN_VIDoELL0jafVbJpGGhpHlFftWPGkGNkMHwNbHc05h0MQ130cD9exLAoMcKugQ53tTB5ME3Wavf-csEAHZI_JXp5zhkCofPIFcw3uxwpNC-VexwZp2w" TargetMode="External" /><Relationship Id="rId13" Type="http://schemas.openxmlformats.org/officeDocument/2006/relationships/hyperlink" Target="mailto:juridica@sanjuandeuraba-antioquia.gov.co" TargetMode="External" /><Relationship Id="rId14" Type="http://schemas.openxmlformats.org/officeDocument/2006/relationships/hyperlink" Target="mailto:GOBIERNO@ABEJORRAL-ANTIOQUIA.GOV.CO" TargetMode="External" /><Relationship Id="rId1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86"/>
  <sheetViews>
    <sheetView showGridLines="0" tabSelected="1" zoomScale="70" zoomScaleNormal="70" zoomScaleSheetLayoutView="85" workbookViewId="0" topLeftCell="A1">
      <selection activeCell="C61" sqref="C61"/>
    </sheetView>
  </sheetViews>
  <sheetFormatPr defaultColWidth="11.421875" defaultRowHeight="15"/>
  <cols>
    <col min="1" max="1" width="152.57421875" style="0" customWidth="1"/>
    <col min="2" max="2" width="20.140625" style="88" bestFit="1" customWidth="1"/>
    <col min="3" max="3" width="30.00390625" style="79" bestFit="1" customWidth="1"/>
    <col min="4" max="4" width="21.00390625" style="88" customWidth="1"/>
    <col min="5" max="5" width="23.57421875" style="79" customWidth="1"/>
    <col min="6" max="6" width="23.28125" style="88" customWidth="1"/>
    <col min="7" max="7" width="27.421875" style="79" customWidth="1"/>
    <col min="8" max="8" width="24.140625" style="88" customWidth="1"/>
    <col min="9" max="9" width="27.00390625" style="79" customWidth="1"/>
    <col min="10" max="10" width="22.7109375" style="88" customWidth="1"/>
    <col min="11" max="11" width="27.7109375" style="79" customWidth="1"/>
    <col min="12" max="12" width="22.140625" style="88" customWidth="1"/>
    <col min="13" max="13" width="30.8515625" style="79" customWidth="1"/>
    <col min="14" max="14" width="11.7109375" style="88" bestFit="1" customWidth="1"/>
    <col min="15" max="15" width="25.140625" style="79" customWidth="1"/>
    <col min="16" max="16" width="11.7109375" style="88" bestFit="1" customWidth="1"/>
    <col min="17" max="17" width="33.28125" style="79" customWidth="1"/>
    <col min="18" max="18" width="14.7109375" style="88" customWidth="1"/>
    <col min="19" max="19" width="29.28125" style="79" customWidth="1"/>
    <col min="20" max="20" width="11.7109375" style="88" bestFit="1" customWidth="1"/>
    <col min="21" max="21" width="26.140625" style="79" customWidth="1"/>
    <col min="22" max="22" width="11.7109375" style="88" bestFit="1" customWidth="1"/>
    <col min="23" max="23" width="26.421875" style="79" customWidth="1"/>
    <col min="24" max="24" width="11.7109375" style="88" bestFit="1" customWidth="1"/>
    <col min="25" max="25" width="28.57421875" style="79" customWidth="1"/>
    <col min="26" max="26" width="11.7109375" style="88" bestFit="1" customWidth="1"/>
    <col min="27" max="27" width="31.421875" style="79" customWidth="1"/>
    <col min="28" max="28" width="17.7109375" style="88" customWidth="1"/>
    <col min="29" max="29" width="26.7109375" style="79" customWidth="1"/>
    <col min="30" max="30" width="11.7109375" style="88" bestFit="1" customWidth="1"/>
    <col min="31" max="31" width="27.7109375" style="79" customWidth="1"/>
    <col min="32" max="32" width="11.57421875" style="88" customWidth="1"/>
    <col min="33" max="33" width="24.7109375" style="79" customWidth="1"/>
    <col min="34" max="34" width="11.7109375" style="88" bestFit="1" customWidth="1"/>
    <col min="35" max="35" width="23.28125" style="79" bestFit="1" customWidth="1"/>
    <col min="36" max="36" width="11.7109375" style="88" bestFit="1" customWidth="1"/>
    <col min="37" max="37" width="23.28125" style="79" bestFit="1" customWidth="1"/>
  </cols>
  <sheetData>
    <row r="1" spans="1:3" ht="45.75" customHeight="1">
      <c r="A1" s="119" t="s">
        <v>35</v>
      </c>
      <c r="B1" s="119"/>
      <c r="C1" s="119"/>
    </row>
    <row r="2" spans="1:3" ht="33.75">
      <c r="A2" s="119" t="s">
        <v>124</v>
      </c>
      <c r="B2" s="119"/>
      <c r="C2" s="119"/>
    </row>
    <row r="3" ht="30.75" customHeight="1"/>
    <row r="4" ht="25.8">
      <c r="A4" s="7" t="s">
        <v>26</v>
      </c>
    </row>
    <row r="5" spans="1:63" s="5" customFormat="1" ht="31.5" customHeight="1">
      <c r="A5" s="8" t="s">
        <v>25</v>
      </c>
      <c r="B5" s="116" t="s">
        <v>48</v>
      </c>
      <c r="C5" s="116"/>
      <c r="D5" s="115" t="s">
        <v>126</v>
      </c>
      <c r="E5" s="116"/>
      <c r="F5" s="115" t="s">
        <v>93</v>
      </c>
      <c r="G5" s="116"/>
      <c r="H5" s="115" t="s">
        <v>85</v>
      </c>
      <c r="I5" s="116"/>
      <c r="J5" s="115" t="s">
        <v>80</v>
      </c>
      <c r="K5" s="116"/>
      <c r="L5" s="115" t="s">
        <v>75</v>
      </c>
      <c r="M5" s="116"/>
      <c r="N5" s="115" t="s">
        <v>74</v>
      </c>
      <c r="O5" s="116"/>
      <c r="P5" s="115" t="s">
        <v>70</v>
      </c>
      <c r="Q5" s="116"/>
      <c r="R5" s="115" t="s">
        <v>69</v>
      </c>
      <c r="S5" s="116"/>
      <c r="T5" s="115" t="s">
        <v>67</v>
      </c>
      <c r="U5" s="116"/>
      <c r="V5" s="115" t="s">
        <v>66</v>
      </c>
      <c r="W5" s="116"/>
      <c r="X5" s="115" t="s">
        <v>64</v>
      </c>
      <c r="Y5" s="116"/>
      <c r="Z5" s="115" t="s">
        <v>63</v>
      </c>
      <c r="AA5" s="116"/>
      <c r="AB5" s="115" t="s">
        <v>60</v>
      </c>
      <c r="AC5" s="116"/>
      <c r="AD5" s="115" t="s">
        <v>59</v>
      </c>
      <c r="AE5" s="116"/>
      <c r="AF5" s="115" t="s">
        <v>57</v>
      </c>
      <c r="AG5" s="116"/>
      <c r="AH5" s="115" t="s">
        <v>53</v>
      </c>
      <c r="AI5" s="116"/>
      <c r="AJ5" s="115" t="s">
        <v>52</v>
      </c>
      <c r="AK5" s="116"/>
      <c r="AL5" s="115" t="s">
        <v>51</v>
      </c>
      <c r="AM5" s="116"/>
      <c r="AN5" s="117"/>
      <c r="AO5" s="118"/>
      <c r="AP5" s="117"/>
      <c r="AQ5" s="118"/>
      <c r="AR5" s="117"/>
      <c r="AS5" s="118"/>
      <c r="AT5" s="117"/>
      <c r="AU5" s="118"/>
      <c r="AV5" s="117"/>
      <c r="AW5" s="118"/>
      <c r="AX5" s="117"/>
      <c r="AY5" s="118"/>
      <c r="AZ5" s="117"/>
      <c r="BA5" s="118"/>
      <c r="BB5" s="117"/>
      <c r="BC5" s="118"/>
      <c r="BD5" s="117"/>
      <c r="BE5" s="118"/>
      <c r="BF5" s="117"/>
      <c r="BG5" s="118"/>
      <c r="BH5" s="117"/>
      <c r="BI5" s="118"/>
      <c r="BJ5" s="117"/>
      <c r="BK5" s="117"/>
    </row>
    <row r="6" spans="2:63" s="5" customFormat="1" ht="32.25" customHeight="1">
      <c r="B6" s="89" t="s">
        <v>20</v>
      </c>
      <c r="C6" s="81" t="s">
        <v>21</v>
      </c>
      <c r="D6" s="89" t="s">
        <v>20</v>
      </c>
      <c r="E6" s="81" t="s">
        <v>21</v>
      </c>
      <c r="F6" s="89" t="s">
        <v>20</v>
      </c>
      <c r="G6" s="81" t="s">
        <v>21</v>
      </c>
      <c r="H6" s="89" t="s">
        <v>20</v>
      </c>
      <c r="I6" s="81" t="s">
        <v>21</v>
      </c>
      <c r="J6" s="89" t="s">
        <v>20</v>
      </c>
      <c r="K6" s="81" t="s">
        <v>21</v>
      </c>
      <c r="L6" s="89" t="s">
        <v>20</v>
      </c>
      <c r="M6" s="81" t="s">
        <v>21</v>
      </c>
      <c r="N6" s="89" t="s">
        <v>20</v>
      </c>
      <c r="O6" s="81" t="s">
        <v>21</v>
      </c>
      <c r="P6" s="89" t="s">
        <v>20</v>
      </c>
      <c r="Q6" s="81" t="s">
        <v>21</v>
      </c>
      <c r="R6" s="89" t="s">
        <v>20</v>
      </c>
      <c r="S6" s="81" t="s">
        <v>21</v>
      </c>
      <c r="T6" s="89" t="s">
        <v>20</v>
      </c>
      <c r="U6" s="81" t="s">
        <v>21</v>
      </c>
      <c r="V6" s="89" t="s">
        <v>20</v>
      </c>
      <c r="W6" s="81" t="s">
        <v>21</v>
      </c>
      <c r="X6" s="89" t="s">
        <v>20</v>
      </c>
      <c r="Y6" s="81" t="s">
        <v>21</v>
      </c>
      <c r="Z6" s="89" t="s">
        <v>20</v>
      </c>
      <c r="AA6" s="81" t="s">
        <v>21</v>
      </c>
      <c r="AB6" s="89" t="s">
        <v>20</v>
      </c>
      <c r="AC6" s="81" t="s">
        <v>21</v>
      </c>
      <c r="AD6" s="89" t="s">
        <v>20</v>
      </c>
      <c r="AE6" s="81" t="s">
        <v>21</v>
      </c>
      <c r="AF6" s="89" t="s">
        <v>20</v>
      </c>
      <c r="AG6" s="81" t="s">
        <v>21</v>
      </c>
      <c r="AH6" s="89" t="s">
        <v>20</v>
      </c>
      <c r="AI6" s="81" t="s">
        <v>21</v>
      </c>
      <c r="AJ6" s="89" t="s">
        <v>20</v>
      </c>
      <c r="AK6" s="81" t="s">
        <v>21</v>
      </c>
      <c r="AL6" s="89" t="s">
        <v>20</v>
      </c>
      <c r="AM6" s="81" t="s">
        <v>21</v>
      </c>
      <c r="AN6" s="4"/>
      <c r="AO6" s="20"/>
      <c r="AP6" s="4"/>
      <c r="AQ6" s="20"/>
      <c r="AR6" s="4"/>
      <c r="AS6" s="20"/>
      <c r="AT6" s="4"/>
      <c r="AU6" s="20"/>
      <c r="AV6" s="4"/>
      <c r="AW6" s="20"/>
      <c r="AX6" s="4"/>
      <c r="AY6" s="20"/>
      <c r="AZ6" s="4"/>
      <c r="BA6" s="20"/>
      <c r="BB6" s="4"/>
      <c r="BC6" s="20"/>
      <c r="BD6" s="4"/>
      <c r="BE6" s="20"/>
      <c r="BF6" s="4"/>
      <c r="BG6" s="20"/>
      <c r="BH6" s="4"/>
      <c r="BI6" s="20"/>
      <c r="BJ6" s="4"/>
      <c r="BK6" s="20"/>
    </row>
    <row r="7" spans="1:63" ht="21">
      <c r="A7" s="6" t="s">
        <v>17</v>
      </c>
      <c r="B7" s="90">
        <f>AL7+AJ7+AH7+AF7+AD7+AB7+Z7+X7+V7+T7+R7+P7+N7+L7+J7+H7+F7+D7</f>
        <v>2</v>
      </c>
      <c r="C7" s="82">
        <f>AM7+AK7+AI7+AG7+AE7+AC7+AA7+Y7+W7+U7+S7+Q7+O7+M7+K7+I7+G7+E7</f>
        <v>1315156000</v>
      </c>
      <c r="D7" s="17">
        <v>0</v>
      </c>
      <c r="E7" s="82">
        <v>0</v>
      </c>
      <c r="F7" s="17">
        <v>0</v>
      </c>
      <c r="G7" s="82">
        <v>0</v>
      </c>
      <c r="H7" s="17">
        <v>0</v>
      </c>
      <c r="I7" s="82">
        <v>0</v>
      </c>
      <c r="J7" s="17">
        <v>0</v>
      </c>
      <c r="K7" s="82">
        <v>0</v>
      </c>
      <c r="L7" s="17">
        <v>1</v>
      </c>
      <c r="M7" s="82">
        <v>115156000</v>
      </c>
      <c r="N7" s="17">
        <v>0</v>
      </c>
      <c r="O7" s="82">
        <v>0</v>
      </c>
      <c r="P7" s="17">
        <v>0</v>
      </c>
      <c r="Q7" s="82">
        <v>0</v>
      </c>
      <c r="R7" s="17">
        <v>0</v>
      </c>
      <c r="S7" s="82">
        <v>0</v>
      </c>
      <c r="T7" s="17">
        <v>0</v>
      </c>
      <c r="U7" s="82">
        <v>0</v>
      </c>
      <c r="V7" s="17">
        <v>0</v>
      </c>
      <c r="W7" s="82">
        <v>0</v>
      </c>
      <c r="X7" s="17">
        <v>0</v>
      </c>
      <c r="Y7" s="82">
        <v>0</v>
      </c>
      <c r="Z7" s="17">
        <v>0</v>
      </c>
      <c r="AA7" s="82">
        <v>0</v>
      </c>
      <c r="AB7" s="17">
        <v>0</v>
      </c>
      <c r="AC7" s="82">
        <v>0</v>
      </c>
      <c r="AD7" s="17">
        <v>1</v>
      </c>
      <c r="AE7" s="82">
        <v>1200000000</v>
      </c>
      <c r="AF7" s="17">
        <v>0</v>
      </c>
      <c r="AG7" s="82">
        <v>0</v>
      </c>
      <c r="AH7" s="17">
        <v>0</v>
      </c>
      <c r="AI7" s="82">
        <v>0</v>
      </c>
      <c r="AJ7" s="17">
        <v>0</v>
      </c>
      <c r="AK7" s="82">
        <v>0</v>
      </c>
      <c r="AL7" s="17">
        <v>0</v>
      </c>
      <c r="AM7" s="82">
        <v>0</v>
      </c>
      <c r="AN7" s="21"/>
      <c r="AO7" s="22"/>
      <c r="AP7" s="21"/>
      <c r="AQ7" s="22"/>
      <c r="AR7" s="21"/>
      <c r="AS7" s="22"/>
      <c r="AT7" s="21"/>
      <c r="AU7" s="22"/>
      <c r="AV7" s="23"/>
      <c r="AW7" s="22"/>
      <c r="AX7" s="21"/>
      <c r="AY7" s="24"/>
      <c r="AZ7" s="25"/>
      <c r="BA7" s="22"/>
      <c r="BB7" s="25"/>
      <c r="BC7" s="24"/>
      <c r="BD7" s="26"/>
      <c r="BE7" s="22"/>
      <c r="BF7" s="27"/>
      <c r="BG7" s="28"/>
      <c r="BH7" s="27"/>
      <c r="BI7" s="28"/>
      <c r="BJ7" s="27"/>
      <c r="BK7" s="28"/>
    </row>
    <row r="8" spans="1:63" ht="21">
      <c r="A8" s="6" t="s">
        <v>23</v>
      </c>
      <c r="B8" s="90">
        <f aca="true" t="shared" si="0" ref="B8:B11">AL8+AJ8+AH8+AF8+AD8+AB8+Z8+X8+V8+T8+R8+P8+N8+L8+J8+H8+F8+D8</f>
        <v>10</v>
      </c>
      <c r="C8" s="82">
        <f aca="true" t="shared" si="1" ref="C8:C11">AM8+AK8+AI8+AG8+AE8+AC8+AA8+Y8+W8+U8+S8+Q8+O8+M8+K8+I8+G8+E8</f>
        <v>3130566930</v>
      </c>
      <c r="D8" s="17">
        <v>0</v>
      </c>
      <c r="E8" s="82">
        <v>0</v>
      </c>
      <c r="F8" s="17">
        <v>1</v>
      </c>
      <c r="G8" s="82">
        <v>132736500</v>
      </c>
      <c r="H8" s="17">
        <v>0</v>
      </c>
      <c r="I8" s="82">
        <v>0</v>
      </c>
      <c r="J8" s="17">
        <v>1</v>
      </c>
      <c r="K8" s="82">
        <v>135894485</v>
      </c>
      <c r="L8" s="17">
        <v>0</v>
      </c>
      <c r="M8" s="82">
        <v>0</v>
      </c>
      <c r="N8" s="17">
        <v>1</v>
      </c>
      <c r="O8" s="82">
        <v>213710000</v>
      </c>
      <c r="P8" s="17">
        <v>3</v>
      </c>
      <c r="Q8" s="82">
        <v>781814638</v>
      </c>
      <c r="R8" s="17">
        <v>0</v>
      </c>
      <c r="S8" s="82">
        <v>0</v>
      </c>
      <c r="T8" s="17">
        <v>0</v>
      </c>
      <c r="U8" s="82">
        <v>0</v>
      </c>
      <c r="V8" s="17">
        <v>1</v>
      </c>
      <c r="W8" s="82">
        <v>200000000</v>
      </c>
      <c r="X8" s="17">
        <v>2</v>
      </c>
      <c r="Y8" s="82">
        <v>1394643018</v>
      </c>
      <c r="Z8" s="17">
        <v>0</v>
      </c>
      <c r="AA8" s="82">
        <v>0</v>
      </c>
      <c r="AB8" s="17">
        <v>0</v>
      </c>
      <c r="AC8" s="82">
        <v>0</v>
      </c>
      <c r="AD8" s="17">
        <v>1</v>
      </c>
      <c r="AE8" s="82">
        <v>271768289</v>
      </c>
      <c r="AF8" s="17">
        <v>0</v>
      </c>
      <c r="AG8" s="82">
        <v>0</v>
      </c>
      <c r="AH8" s="17">
        <v>0</v>
      </c>
      <c r="AI8" s="82">
        <v>0</v>
      </c>
      <c r="AJ8" s="17">
        <v>0</v>
      </c>
      <c r="AK8" s="82">
        <v>0</v>
      </c>
      <c r="AL8" s="17">
        <v>0</v>
      </c>
      <c r="AM8" s="82">
        <v>0</v>
      </c>
      <c r="AN8" s="21"/>
      <c r="AO8" s="22"/>
      <c r="AP8" s="21"/>
      <c r="AQ8" s="22"/>
      <c r="AR8" s="21"/>
      <c r="AS8" s="22"/>
      <c r="AT8" s="21"/>
      <c r="AU8" s="22"/>
      <c r="AV8" s="23"/>
      <c r="AW8" s="22"/>
      <c r="AX8" s="21"/>
      <c r="AY8" s="24"/>
      <c r="AZ8" s="25"/>
      <c r="BA8" s="22"/>
      <c r="BB8" s="25"/>
      <c r="BC8" s="24"/>
      <c r="BD8" s="26"/>
      <c r="BE8" s="22"/>
      <c r="BF8" s="27"/>
      <c r="BG8" s="28"/>
      <c r="BH8" s="27"/>
      <c r="BI8" s="28"/>
      <c r="BJ8" s="27"/>
      <c r="BK8" s="28"/>
    </row>
    <row r="9" spans="1:63" ht="21">
      <c r="A9" s="6" t="s">
        <v>22</v>
      </c>
      <c r="B9" s="90">
        <f t="shared" si="0"/>
        <v>6</v>
      </c>
      <c r="C9" s="82">
        <f t="shared" si="1"/>
        <v>3621498193</v>
      </c>
      <c r="D9" s="17">
        <v>0</v>
      </c>
      <c r="E9" s="82">
        <v>0</v>
      </c>
      <c r="F9" s="17">
        <v>0</v>
      </c>
      <c r="G9" s="82">
        <v>0</v>
      </c>
      <c r="H9" s="17">
        <v>1</v>
      </c>
      <c r="I9" s="82">
        <v>1052413411</v>
      </c>
      <c r="J9" s="17">
        <v>1</v>
      </c>
      <c r="K9" s="82">
        <v>109997868</v>
      </c>
      <c r="L9" s="17">
        <v>0</v>
      </c>
      <c r="M9" s="82">
        <v>0</v>
      </c>
      <c r="N9" s="17">
        <v>0</v>
      </c>
      <c r="O9" s="82">
        <v>0</v>
      </c>
      <c r="P9" s="17">
        <v>1</v>
      </c>
      <c r="Q9" s="82">
        <v>332819264</v>
      </c>
      <c r="R9" s="17">
        <v>0</v>
      </c>
      <c r="S9" s="82">
        <v>0</v>
      </c>
      <c r="T9" s="17">
        <v>1</v>
      </c>
      <c r="U9" s="82">
        <v>179961554</v>
      </c>
      <c r="V9" s="17">
        <v>1</v>
      </c>
      <c r="W9" s="82">
        <v>600000000</v>
      </c>
      <c r="X9" s="17">
        <v>0</v>
      </c>
      <c r="Y9" s="82">
        <v>0</v>
      </c>
      <c r="Z9" s="17">
        <v>0</v>
      </c>
      <c r="AA9" s="82">
        <v>0</v>
      </c>
      <c r="AB9" s="17">
        <v>1</v>
      </c>
      <c r="AC9" s="82">
        <v>1346306096</v>
      </c>
      <c r="AD9" s="17">
        <v>0</v>
      </c>
      <c r="AE9" s="82">
        <v>0</v>
      </c>
      <c r="AF9" s="17">
        <v>0</v>
      </c>
      <c r="AG9" s="82">
        <v>0</v>
      </c>
      <c r="AH9" s="17">
        <v>0</v>
      </c>
      <c r="AI9" s="82">
        <v>0</v>
      </c>
      <c r="AJ9" s="17">
        <v>0</v>
      </c>
      <c r="AK9" s="82">
        <v>0</v>
      </c>
      <c r="AL9" s="17">
        <v>0</v>
      </c>
      <c r="AM9" s="82">
        <v>0</v>
      </c>
      <c r="AN9" s="21"/>
      <c r="AO9" s="22"/>
      <c r="AP9" s="21"/>
      <c r="AQ9" s="22"/>
      <c r="AR9" s="21"/>
      <c r="AS9" s="22"/>
      <c r="AT9" s="21"/>
      <c r="AU9" s="22"/>
      <c r="AV9" s="23"/>
      <c r="AW9" s="22"/>
      <c r="AX9" s="21"/>
      <c r="AY9" s="24"/>
      <c r="AZ9" s="25"/>
      <c r="BA9" s="22"/>
      <c r="BB9" s="25"/>
      <c r="BC9" s="24"/>
      <c r="BD9" s="26"/>
      <c r="BE9" s="22"/>
      <c r="BF9" s="27"/>
      <c r="BG9" s="28"/>
      <c r="BH9" s="27"/>
      <c r="BI9" s="28"/>
      <c r="BJ9" s="27"/>
      <c r="BK9" s="28"/>
    </row>
    <row r="10" spans="1:63" ht="21">
      <c r="A10" s="6" t="s">
        <v>18</v>
      </c>
      <c r="B10" s="90">
        <f t="shared" si="0"/>
        <v>84</v>
      </c>
      <c r="C10" s="82">
        <f t="shared" si="1"/>
        <v>62983938988.64001</v>
      </c>
      <c r="D10" s="17">
        <v>5</v>
      </c>
      <c r="E10" s="82">
        <v>2387008077</v>
      </c>
      <c r="F10" s="17">
        <v>5</v>
      </c>
      <c r="G10" s="82">
        <v>3883306113.23</v>
      </c>
      <c r="H10" s="17">
        <v>3</v>
      </c>
      <c r="I10" s="82">
        <v>2039694818</v>
      </c>
      <c r="J10" s="17">
        <v>1</v>
      </c>
      <c r="K10" s="82">
        <v>337385661.61</v>
      </c>
      <c r="L10" s="17">
        <v>3</v>
      </c>
      <c r="M10" s="82">
        <v>1003166090</v>
      </c>
      <c r="N10" s="17">
        <v>1</v>
      </c>
      <c r="O10" s="82">
        <v>127196620</v>
      </c>
      <c r="P10" s="17">
        <v>39</v>
      </c>
      <c r="Q10" s="82">
        <v>37663278356.8</v>
      </c>
      <c r="R10" s="17">
        <v>5</v>
      </c>
      <c r="S10" s="82">
        <v>4142221699</v>
      </c>
      <c r="T10" s="17">
        <v>2</v>
      </c>
      <c r="U10" s="82">
        <v>889122424</v>
      </c>
      <c r="V10" s="17">
        <v>0</v>
      </c>
      <c r="W10" s="82">
        <v>0</v>
      </c>
      <c r="X10" s="17">
        <v>6</v>
      </c>
      <c r="Y10" s="82">
        <v>2821058953</v>
      </c>
      <c r="Z10" s="17">
        <v>4</v>
      </c>
      <c r="AA10" s="82">
        <v>1430163481</v>
      </c>
      <c r="AB10" s="17">
        <v>2</v>
      </c>
      <c r="AC10" s="82">
        <v>612928156</v>
      </c>
      <c r="AD10" s="17">
        <v>2</v>
      </c>
      <c r="AE10" s="82">
        <v>2051783558</v>
      </c>
      <c r="AF10" s="17">
        <v>3</v>
      </c>
      <c r="AG10" s="82">
        <v>641656421</v>
      </c>
      <c r="AH10" s="17">
        <v>1</v>
      </c>
      <c r="AI10" s="82">
        <v>2289501000</v>
      </c>
      <c r="AJ10" s="17">
        <v>2</v>
      </c>
      <c r="AK10" s="82">
        <v>664467560</v>
      </c>
      <c r="AL10" s="17">
        <v>0</v>
      </c>
      <c r="AM10" s="82">
        <v>0</v>
      </c>
      <c r="AN10" s="21"/>
      <c r="AO10" s="22"/>
      <c r="AP10" s="21"/>
      <c r="AQ10" s="22"/>
      <c r="AR10" s="21"/>
      <c r="AS10" s="22"/>
      <c r="AT10" s="21"/>
      <c r="AU10" s="22"/>
      <c r="AV10" s="23"/>
      <c r="AW10" s="22"/>
      <c r="AX10" s="21"/>
      <c r="AY10" s="24"/>
      <c r="AZ10" s="25"/>
      <c r="BA10" s="22"/>
      <c r="BB10" s="25"/>
      <c r="BC10" s="24"/>
      <c r="BD10" s="26"/>
      <c r="BE10" s="22"/>
      <c r="BF10" s="27"/>
      <c r="BG10" s="28"/>
      <c r="BH10" s="27"/>
      <c r="BI10" s="28"/>
      <c r="BJ10" s="27"/>
      <c r="BK10" s="28"/>
    </row>
    <row r="11" spans="1:63" ht="21">
      <c r="A11" s="6" t="s">
        <v>19</v>
      </c>
      <c r="B11" s="90">
        <f t="shared" si="0"/>
        <v>56</v>
      </c>
      <c r="C11" s="82">
        <f t="shared" si="1"/>
        <v>42464510549.07</v>
      </c>
      <c r="D11" s="17">
        <v>1</v>
      </c>
      <c r="E11" s="82">
        <v>152497641</v>
      </c>
      <c r="F11" s="17">
        <v>0</v>
      </c>
      <c r="G11" s="82">
        <v>0</v>
      </c>
      <c r="H11" s="17">
        <v>3</v>
      </c>
      <c r="I11" s="82">
        <v>1809199647</v>
      </c>
      <c r="J11" s="17">
        <v>1</v>
      </c>
      <c r="K11" s="82">
        <v>141153381</v>
      </c>
      <c r="L11" s="17">
        <v>0</v>
      </c>
      <c r="M11" s="82">
        <v>0</v>
      </c>
      <c r="N11" s="17">
        <v>0</v>
      </c>
      <c r="O11" s="82">
        <v>0</v>
      </c>
      <c r="P11" s="17">
        <v>23</v>
      </c>
      <c r="Q11" s="82">
        <v>19081218884.21</v>
      </c>
      <c r="R11" s="17">
        <v>1</v>
      </c>
      <c r="S11" s="82">
        <v>322949500</v>
      </c>
      <c r="T11" s="17">
        <v>3</v>
      </c>
      <c r="U11" s="82">
        <v>2232366770</v>
      </c>
      <c r="V11" s="17">
        <v>3</v>
      </c>
      <c r="W11" s="82">
        <v>2189586780</v>
      </c>
      <c r="X11" s="17">
        <v>4</v>
      </c>
      <c r="Y11" s="82">
        <v>6224178126</v>
      </c>
      <c r="Z11" s="17">
        <v>1</v>
      </c>
      <c r="AA11" s="82">
        <v>280480000</v>
      </c>
      <c r="AB11" s="17">
        <v>8</v>
      </c>
      <c r="AC11" s="82">
        <v>5499532030.860001</v>
      </c>
      <c r="AD11" s="17">
        <v>3</v>
      </c>
      <c r="AE11" s="82">
        <v>534658306</v>
      </c>
      <c r="AF11" s="17">
        <v>0</v>
      </c>
      <c r="AG11" s="82">
        <v>0</v>
      </c>
      <c r="AH11" s="17">
        <v>2</v>
      </c>
      <c r="AI11" s="82">
        <v>1031064196</v>
      </c>
      <c r="AJ11" s="17">
        <v>0</v>
      </c>
      <c r="AK11" s="82">
        <v>0</v>
      </c>
      <c r="AL11" s="17">
        <v>3</v>
      </c>
      <c r="AM11" s="82">
        <v>2965625287</v>
      </c>
      <c r="AN11" s="21"/>
      <c r="AO11" s="22"/>
      <c r="AP11" s="21"/>
      <c r="AQ11" s="22"/>
      <c r="AR11" s="21"/>
      <c r="AS11" s="22"/>
      <c r="AT11" s="21"/>
      <c r="AU11" s="22"/>
      <c r="AV11" s="23"/>
      <c r="AW11" s="22"/>
      <c r="AX11" s="21"/>
      <c r="AY11" s="24"/>
      <c r="AZ11" s="25"/>
      <c r="BA11" s="22"/>
      <c r="BB11" s="25"/>
      <c r="BC11" s="24"/>
      <c r="BD11" s="26"/>
      <c r="BE11" s="22"/>
      <c r="BF11" s="27"/>
      <c r="BG11" s="28"/>
      <c r="BH11" s="27"/>
      <c r="BI11" s="28"/>
      <c r="BJ11" s="27"/>
      <c r="BK11" s="28"/>
    </row>
    <row r="12" spans="1:63" ht="21">
      <c r="A12" s="9" t="s">
        <v>31</v>
      </c>
      <c r="B12" s="91">
        <f aca="true" t="shared" si="2" ref="B12:AL12">SUM(B7:B11)</f>
        <v>158</v>
      </c>
      <c r="C12" s="83">
        <f>SUM(C7:C11)</f>
        <v>113515670660.71002</v>
      </c>
      <c r="D12" s="18">
        <f>SUM(D7:D11)</f>
        <v>6</v>
      </c>
      <c r="E12" s="83">
        <f>SUM(E7:E11)</f>
        <v>2539505718</v>
      </c>
      <c r="F12" s="18">
        <f>SUM(F7:F11)</f>
        <v>6</v>
      </c>
      <c r="G12" s="83">
        <f>SUM(G7:G11)</f>
        <v>4016042613.23</v>
      </c>
      <c r="H12" s="18">
        <f aca="true" t="shared" si="3" ref="H12:M12">SUM(H7:H11)</f>
        <v>7</v>
      </c>
      <c r="I12" s="83">
        <f t="shared" si="3"/>
        <v>4901307876</v>
      </c>
      <c r="J12" s="18">
        <f t="shared" si="3"/>
        <v>4</v>
      </c>
      <c r="K12" s="83">
        <f t="shared" si="3"/>
        <v>724431395.61</v>
      </c>
      <c r="L12" s="18">
        <f t="shared" si="3"/>
        <v>4</v>
      </c>
      <c r="M12" s="83">
        <f t="shared" si="3"/>
        <v>1118322090</v>
      </c>
      <c r="N12" s="18">
        <f aca="true" t="shared" si="4" ref="N12:S12">SUM(N7:N11)</f>
        <v>2</v>
      </c>
      <c r="O12" s="83">
        <f t="shared" si="4"/>
        <v>340906620</v>
      </c>
      <c r="P12" s="18">
        <f t="shared" si="4"/>
        <v>66</v>
      </c>
      <c r="Q12" s="83">
        <f t="shared" si="4"/>
        <v>57859131143.01</v>
      </c>
      <c r="R12" s="18">
        <f t="shared" si="4"/>
        <v>6</v>
      </c>
      <c r="S12" s="83">
        <f t="shared" si="4"/>
        <v>4465171199</v>
      </c>
      <c r="T12" s="18">
        <f aca="true" t="shared" si="5" ref="T12:Y12">SUM(T7:T11)</f>
        <v>6</v>
      </c>
      <c r="U12" s="83">
        <f t="shared" si="5"/>
        <v>3301450748</v>
      </c>
      <c r="V12" s="18">
        <f t="shared" si="5"/>
        <v>5</v>
      </c>
      <c r="W12" s="83">
        <f t="shared" si="5"/>
        <v>2989586780</v>
      </c>
      <c r="X12" s="18">
        <f t="shared" si="5"/>
        <v>12</v>
      </c>
      <c r="Y12" s="83">
        <f t="shared" si="5"/>
        <v>10439880097</v>
      </c>
      <c r="Z12" s="18">
        <f aca="true" t="shared" si="6" ref="Z12:AE12">SUM(Z7:Z11)</f>
        <v>5</v>
      </c>
      <c r="AA12" s="83">
        <f t="shared" si="6"/>
        <v>1710643481</v>
      </c>
      <c r="AB12" s="18">
        <f t="shared" si="6"/>
        <v>11</v>
      </c>
      <c r="AC12" s="83">
        <f t="shared" si="6"/>
        <v>7458766282.860001</v>
      </c>
      <c r="AD12" s="18">
        <f t="shared" si="6"/>
        <v>7</v>
      </c>
      <c r="AE12" s="83">
        <f t="shared" si="6"/>
        <v>4058210153</v>
      </c>
      <c r="AF12" s="18">
        <f aca="true" t="shared" si="7" ref="AF12:AK12">SUM(AF7:AF11)</f>
        <v>3</v>
      </c>
      <c r="AG12" s="83">
        <f t="shared" si="7"/>
        <v>641656421</v>
      </c>
      <c r="AH12" s="18">
        <f t="shared" si="7"/>
        <v>3</v>
      </c>
      <c r="AI12" s="83">
        <f t="shared" si="7"/>
        <v>3320565196</v>
      </c>
      <c r="AJ12" s="18">
        <f t="shared" si="7"/>
        <v>2</v>
      </c>
      <c r="AK12" s="83">
        <f t="shared" si="7"/>
        <v>664467560</v>
      </c>
      <c r="AL12" s="18">
        <f t="shared" si="2"/>
        <v>3</v>
      </c>
      <c r="AM12" s="83">
        <f>SUM(AM7:AM11)</f>
        <v>2965625287</v>
      </c>
      <c r="AN12" s="29"/>
      <c r="AO12" s="30"/>
      <c r="AP12" s="29"/>
      <c r="AQ12" s="30"/>
      <c r="AR12" s="29"/>
      <c r="AS12" s="30"/>
      <c r="AT12" s="29"/>
      <c r="AU12" s="30"/>
      <c r="AV12" s="31"/>
      <c r="AW12" s="30"/>
      <c r="AX12" s="29"/>
      <c r="AY12" s="32"/>
      <c r="AZ12" s="33"/>
      <c r="BA12" s="30"/>
      <c r="BB12" s="33"/>
      <c r="BC12" s="32"/>
      <c r="BD12" s="34"/>
      <c r="BE12" s="30"/>
      <c r="BF12" s="35"/>
      <c r="BG12" s="36"/>
      <c r="BH12" s="35"/>
      <c r="BI12" s="36"/>
      <c r="BJ12" s="35"/>
      <c r="BK12" s="36"/>
    </row>
    <row r="13" spans="4:37" ht="15">
      <c r="D13"/>
      <c r="E13"/>
      <c r="F13"/>
      <c r="G13"/>
      <c r="H13"/>
      <c r="I13"/>
      <c r="J13"/>
      <c r="K13"/>
      <c r="L13"/>
      <c r="M13"/>
      <c r="N13"/>
      <c r="O13"/>
      <c r="P13"/>
      <c r="Q13"/>
      <c r="R13"/>
      <c r="S13"/>
      <c r="T13"/>
      <c r="U13"/>
      <c r="V13"/>
      <c r="W13"/>
      <c r="X13"/>
      <c r="Y13"/>
      <c r="Z13"/>
      <c r="AA13"/>
      <c r="AB13"/>
      <c r="AC13"/>
      <c r="AD13"/>
      <c r="AE13"/>
      <c r="AF13"/>
      <c r="AG13"/>
      <c r="AH13"/>
      <c r="AI13"/>
      <c r="AJ13"/>
      <c r="AK13"/>
    </row>
    <row r="14" spans="4:37" ht="15">
      <c r="D14"/>
      <c r="E14"/>
      <c r="F14"/>
      <c r="G14"/>
      <c r="H14"/>
      <c r="I14"/>
      <c r="J14"/>
      <c r="K14"/>
      <c r="L14"/>
      <c r="M14"/>
      <c r="N14"/>
      <c r="O14"/>
      <c r="P14"/>
      <c r="Q14"/>
      <c r="R14"/>
      <c r="S14"/>
      <c r="T14"/>
      <c r="U14"/>
      <c r="V14"/>
      <c r="W14"/>
      <c r="X14"/>
      <c r="Y14"/>
      <c r="Z14"/>
      <c r="AA14"/>
      <c r="AB14"/>
      <c r="AC14"/>
      <c r="AD14"/>
      <c r="AE14"/>
      <c r="AF14"/>
      <c r="AG14"/>
      <c r="AH14"/>
      <c r="AI14"/>
      <c r="AJ14"/>
      <c r="AK14"/>
    </row>
    <row r="15" spans="1:37" ht="25.8" customHeight="1">
      <c r="A15" s="7" t="s">
        <v>28</v>
      </c>
      <c r="D15"/>
      <c r="E15"/>
      <c r="F15"/>
      <c r="G15"/>
      <c r="H15"/>
      <c r="I15"/>
      <c r="J15"/>
      <c r="K15"/>
      <c r="L15"/>
      <c r="M15"/>
      <c r="N15"/>
      <c r="O15"/>
      <c r="P15"/>
      <c r="Q15"/>
      <c r="R15"/>
      <c r="S15"/>
      <c r="T15"/>
      <c r="U15"/>
      <c r="V15"/>
      <c r="W15"/>
      <c r="X15"/>
      <c r="Y15"/>
      <c r="Z15"/>
      <c r="AA15"/>
      <c r="AB15"/>
      <c r="AC15"/>
      <c r="AD15"/>
      <c r="AE15"/>
      <c r="AF15"/>
      <c r="AG15"/>
      <c r="AH15"/>
      <c r="AI15"/>
      <c r="AJ15"/>
      <c r="AK15"/>
    </row>
    <row r="16" spans="1:64" s="5" customFormat="1" ht="31.5" customHeight="1">
      <c r="A16" s="8" t="s">
        <v>29</v>
      </c>
      <c r="B16" s="116" t="s">
        <v>48</v>
      </c>
      <c r="C16" s="116"/>
      <c r="D16" s="115" t="s">
        <v>126</v>
      </c>
      <c r="E16" s="116"/>
      <c r="F16" s="115" t="s">
        <v>93</v>
      </c>
      <c r="G16" s="116"/>
      <c r="H16" s="115" t="s">
        <v>85</v>
      </c>
      <c r="I16" s="116"/>
      <c r="J16" s="115" t="s">
        <v>80</v>
      </c>
      <c r="K16" s="116"/>
      <c r="L16" s="115" t="s">
        <v>75</v>
      </c>
      <c r="M16" s="116"/>
      <c r="N16" s="115" t="s">
        <v>74</v>
      </c>
      <c r="O16" s="116"/>
      <c r="P16" s="115" t="s">
        <v>70</v>
      </c>
      <c r="Q16" s="116"/>
      <c r="R16" s="115" t="s">
        <v>69</v>
      </c>
      <c r="S16" s="116"/>
      <c r="T16" s="115" t="s">
        <v>67</v>
      </c>
      <c r="U16" s="116"/>
      <c r="V16" s="115" t="s">
        <v>66</v>
      </c>
      <c r="W16" s="116"/>
      <c r="X16" s="115" t="s">
        <v>64</v>
      </c>
      <c r="Y16" s="116"/>
      <c r="Z16" s="115" t="s">
        <v>63</v>
      </c>
      <c r="AA16" s="116"/>
      <c r="AB16" s="115" t="s">
        <v>60</v>
      </c>
      <c r="AC16" s="116"/>
      <c r="AD16" s="115" t="s">
        <v>59</v>
      </c>
      <c r="AE16" s="116"/>
      <c r="AF16" s="115" t="s">
        <v>57</v>
      </c>
      <c r="AG16" s="116"/>
      <c r="AH16" s="115" t="s">
        <v>53</v>
      </c>
      <c r="AI16" s="116"/>
      <c r="AJ16" s="115" t="s">
        <v>52</v>
      </c>
      <c r="AK16" s="116"/>
      <c r="AL16" s="115" t="s">
        <v>51</v>
      </c>
      <c r="AM16" s="116"/>
      <c r="AN16" s="117"/>
      <c r="AO16" s="118"/>
      <c r="AP16" s="117"/>
      <c r="AQ16" s="118"/>
      <c r="AR16" s="117"/>
      <c r="AS16" s="118"/>
      <c r="AT16" s="117"/>
      <c r="AU16" s="118"/>
      <c r="AV16" s="117"/>
      <c r="AW16" s="118"/>
      <c r="AX16" s="117"/>
      <c r="AY16" s="118"/>
      <c r="AZ16" s="117"/>
      <c r="BA16" s="118"/>
      <c r="BB16" s="117"/>
      <c r="BC16" s="118"/>
      <c r="BD16" s="117"/>
      <c r="BE16" s="118"/>
      <c r="BF16" s="117"/>
      <c r="BG16" s="118"/>
      <c r="BH16" s="117"/>
      <c r="BI16" s="118"/>
      <c r="BJ16" s="117"/>
      <c r="BK16" s="117"/>
      <c r="BL16"/>
    </row>
    <row r="17" spans="2:64" s="5" customFormat="1" ht="32.25" customHeight="1">
      <c r="B17" s="89" t="s">
        <v>20</v>
      </c>
      <c r="C17" s="81" t="s">
        <v>21</v>
      </c>
      <c r="D17" s="89" t="s">
        <v>20</v>
      </c>
      <c r="E17" s="81" t="s">
        <v>21</v>
      </c>
      <c r="F17" s="89" t="s">
        <v>20</v>
      </c>
      <c r="G17" s="81" t="s">
        <v>21</v>
      </c>
      <c r="H17" s="89" t="s">
        <v>20</v>
      </c>
      <c r="I17" s="81" t="s">
        <v>21</v>
      </c>
      <c r="J17" s="89" t="s">
        <v>20</v>
      </c>
      <c r="K17" s="81" t="s">
        <v>21</v>
      </c>
      <c r="L17" s="89" t="s">
        <v>20</v>
      </c>
      <c r="M17" s="81" t="s">
        <v>21</v>
      </c>
      <c r="N17" s="89" t="s">
        <v>20</v>
      </c>
      <c r="O17" s="81" t="s">
        <v>21</v>
      </c>
      <c r="P17" s="89" t="s">
        <v>20</v>
      </c>
      <c r="Q17" s="81" t="s">
        <v>21</v>
      </c>
      <c r="R17" s="89" t="s">
        <v>20</v>
      </c>
      <c r="S17" s="81" t="s">
        <v>21</v>
      </c>
      <c r="T17" s="89" t="s">
        <v>20</v>
      </c>
      <c r="U17" s="81" t="s">
        <v>21</v>
      </c>
      <c r="V17" s="89" t="s">
        <v>20</v>
      </c>
      <c r="W17" s="81" t="s">
        <v>21</v>
      </c>
      <c r="X17" s="89" t="s">
        <v>20</v>
      </c>
      <c r="Y17" s="81" t="s">
        <v>21</v>
      </c>
      <c r="Z17" s="89" t="s">
        <v>20</v>
      </c>
      <c r="AA17" s="81" t="s">
        <v>21</v>
      </c>
      <c r="AB17" s="89" t="s">
        <v>20</v>
      </c>
      <c r="AC17" s="81" t="s">
        <v>21</v>
      </c>
      <c r="AD17" s="89" t="s">
        <v>20</v>
      </c>
      <c r="AE17" s="81" t="s">
        <v>21</v>
      </c>
      <c r="AF17" s="89" t="s">
        <v>20</v>
      </c>
      <c r="AG17" s="81" t="s">
        <v>21</v>
      </c>
      <c r="AH17" s="89" t="s">
        <v>20</v>
      </c>
      <c r="AI17" s="81" t="s">
        <v>21</v>
      </c>
      <c r="AJ17" s="89" t="s">
        <v>20</v>
      </c>
      <c r="AK17" s="81" t="s">
        <v>21</v>
      </c>
      <c r="AL17" s="89" t="s">
        <v>20</v>
      </c>
      <c r="AM17" s="81" t="s">
        <v>21</v>
      </c>
      <c r="AN17" s="4"/>
      <c r="AO17" s="20"/>
      <c r="AP17" s="4"/>
      <c r="AQ17" s="20"/>
      <c r="AR17" s="4"/>
      <c r="AS17" s="20"/>
      <c r="AT17" s="4"/>
      <c r="AU17" s="20"/>
      <c r="AV17" s="4"/>
      <c r="AW17" s="20"/>
      <c r="AX17" s="4"/>
      <c r="AY17" s="20"/>
      <c r="AZ17" s="4"/>
      <c r="BA17" s="20"/>
      <c r="BB17" s="4"/>
      <c r="BC17" s="20"/>
      <c r="BD17" s="4"/>
      <c r="BE17" s="20"/>
      <c r="BF17" s="4"/>
      <c r="BG17" s="20"/>
      <c r="BH17" s="4"/>
      <c r="BI17" s="20"/>
      <c r="BJ17" s="4"/>
      <c r="BK17" s="20"/>
      <c r="BL17"/>
    </row>
    <row r="18" spans="1:63" ht="21" customHeight="1">
      <c r="A18" s="6" t="s">
        <v>17</v>
      </c>
      <c r="B18" s="90">
        <f>AL18+AJ18+AH18+AF18+AD18+AB18+Z18+X18+V18+T18+R18+P18+N18+L18+J18+H18+F18+D18</f>
        <v>0</v>
      </c>
      <c r="C18" s="82">
        <f>AM18+AK18+AI18+AG18+AE18+AC18+AA18+Y18+W18+U18+S18+Q18+O18+M18+K18+I18+G18+E18</f>
        <v>0</v>
      </c>
      <c r="D18" s="17">
        <v>0</v>
      </c>
      <c r="E18" s="82">
        <v>0</v>
      </c>
      <c r="F18" s="17">
        <v>0</v>
      </c>
      <c r="G18" s="82">
        <v>0</v>
      </c>
      <c r="H18" s="17">
        <v>0</v>
      </c>
      <c r="I18" s="82">
        <v>0</v>
      </c>
      <c r="J18" s="17">
        <v>0</v>
      </c>
      <c r="K18" s="82">
        <v>0</v>
      </c>
      <c r="L18" s="17">
        <v>0</v>
      </c>
      <c r="M18" s="82">
        <v>0</v>
      </c>
      <c r="N18" s="17">
        <v>0</v>
      </c>
      <c r="O18" s="82">
        <v>0</v>
      </c>
      <c r="P18" s="17">
        <v>0</v>
      </c>
      <c r="Q18" s="82">
        <v>0</v>
      </c>
      <c r="R18" s="17">
        <v>0</v>
      </c>
      <c r="S18" s="82">
        <v>0</v>
      </c>
      <c r="T18" s="17">
        <v>0</v>
      </c>
      <c r="U18" s="82">
        <v>0</v>
      </c>
      <c r="V18" s="17">
        <v>0</v>
      </c>
      <c r="W18" s="82">
        <v>0</v>
      </c>
      <c r="X18" s="17">
        <v>0</v>
      </c>
      <c r="Y18" s="82">
        <v>0</v>
      </c>
      <c r="Z18" s="17">
        <v>0</v>
      </c>
      <c r="AA18" s="82">
        <v>0</v>
      </c>
      <c r="AB18" s="17">
        <v>0</v>
      </c>
      <c r="AC18" s="82">
        <v>0</v>
      </c>
      <c r="AD18" s="17">
        <v>0</v>
      </c>
      <c r="AE18" s="82">
        <v>0</v>
      </c>
      <c r="AF18" s="17">
        <v>0</v>
      </c>
      <c r="AG18" s="82">
        <v>0</v>
      </c>
      <c r="AH18" s="17">
        <v>0</v>
      </c>
      <c r="AI18" s="82">
        <v>0</v>
      </c>
      <c r="AJ18" s="17">
        <v>0</v>
      </c>
      <c r="AK18" s="82">
        <v>0</v>
      </c>
      <c r="AL18" s="17">
        <v>0</v>
      </c>
      <c r="AM18" s="82">
        <v>0</v>
      </c>
      <c r="AN18" s="21"/>
      <c r="AO18" s="22"/>
      <c r="AP18" s="21"/>
      <c r="AQ18" s="22"/>
      <c r="AR18" s="21"/>
      <c r="AS18" s="24"/>
      <c r="AT18" s="21"/>
      <c r="AU18" s="22"/>
      <c r="AV18" s="23"/>
      <c r="AW18" s="22"/>
      <c r="AX18" s="21"/>
      <c r="AY18" s="24"/>
      <c r="AZ18" s="21"/>
      <c r="BA18" s="22"/>
      <c r="BB18" s="25"/>
      <c r="BC18" s="24"/>
      <c r="BD18" s="26"/>
      <c r="BE18" s="24"/>
      <c r="BF18" s="27"/>
      <c r="BG18" s="28"/>
      <c r="BH18" s="27"/>
      <c r="BI18" s="28"/>
      <c r="BJ18" s="27"/>
      <c r="BK18" s="28"/>
    </row>
    <row r="19" spans="1:63" ht="21">
      <c r="A19" s="6" t="s">
        <v>23</v>
      </c>
      <c r="B19" s="90">
        <f aca="true" t="shared" si="8" ref="B19:B22">AL19+AJ19+AH19+AF19+AD19+AB19+Z19+X19+V19+T19+R19+P19+N19+L19+J19+H19+F19+D19</f>
        <v>5</v>
      </c>
      <c r="C19" s="82">
        <f aca="true" t="shared" si="9" ref="C19:C22">AM19+AK19+AI19+AG19+AE19+AC19+AA19+Y19+W19+U19+S19+Q19+O19+M19+K19+I19+G19+E19</f>
        <v>187155417</v>
      </c>
      <c r="D19" s="17">
        <v>0</v>
      </c>
      <c r="E19" s="82">
        <v>0</v>
      </c>
      <c r="F19" s="17">
        <v>0</v>
      </c>
      <c r="G19" s="82">
        <v>0</v>
      </c>
      <c r="H19" s="17">
        <v>3</v>
      </c>
      <c r="I19" s="82">
        <v>70985335</v>
      </c>
      <c r="J19" s="17">
        <v>0</v>
      </c>
      <c r="K19" s="82">
        <v>0</v>
      </c>
      <c r="L19" s="17">
        <v>1</v>
      </c>
      <c r="M19" s="82">
        <v>83695082</v>
      </c>
      <c r="N19" s="17">
        <v>0</v>
      </c>
      <c r="O19" s="82">
        <v>0</v>
      </c>
      <c r="P19" s="17">
        <v>0</v>
      </c>
      <c r="Q19" s="82">
        <v>0</v>
      </c>
      <c r="R19" s="17">
        <v>0</v>
      </c>
      <c r="S19" s="82">
        <v>0</v>
      </c>
      <c r="T19" s="17">
        <v>0</v>
      </c>
      <c r="U19" s="82">
        <v>0</v>
      </c>
      <c r="V19" s="17">
        <v>0</v>
      </c>
      <c r="W19" s="82">
        <v>0</v>
      </c>
      <c r="X19" s="17">
        <v>1</v>
      </c>
      <c r="Y19" s="82">
        <v>32475000</v>
      </c>
      <c r="Z19" s="17">
        <v>0</v>
      </c>
      <c r="AA19" s="82">
        <v>0</v>
      </c>
      <c r="AB19" s="17">
        <v>0</v>
      </c>
      <c r="AC19" s="82">
        <v>0</v>
      </c>
      <c r="AD19" s="17">
        <v>0</v>
      </c>
      <c r="AE19" s="82">
        <v>0</v>
      </c>
      <c r="AF19" s="17">
        <v>0</v>
      </c>
      <c r="AG19" s="82">
        <v>0</v>
      </c>
      <c r="AH19" s="17">
        <v>0</v>
      </c>
      <c r="AI19" s="82">
        <v>0</v>
      </c>
      <c r="AJ19" s="17">
        <v>0</v>
      </c>
      <c r="AK19" s="82">
        <v>0</v>
      </c>
      <c r="AL19" s="17">
        <v>0</v>
      </c>
      <c r="AM19" s="82">
        <v>0</v>
      </c>
      <c r="AN19" s="21"/>
      <c r="AO19" s="22"/>
      <c r="AP19" s="21"/>
      <c r="AQ19" s="22"/>
      <c r="AR19" s="21"/>
      <c r="AS19" s="24"/>
      <c r="AT19" s="21"/>
      <c r="AU19" s="22"/>
      <c r="AV19" s="23"/>
      <c r="AW19" s="22"/>
      <c r="AX19" s="21"/>
      <c r="AY19" s="24"/>
      <c r="AZ19" s="21"/>
      <c r="BA19" s="22"/>
      <c r="BB19" s="25"/>
      <c r="BC19" s="24"/>
      <c r="BD19" s="26"/>
      <c r="BE19" s="24"/>
      <c r="BF19" s="27"/>
      <c r="BG19" s="28"/>
      <c r="BH19" s="27"/>
      <c r="BI19" s="28"/>
      <c r="BJ19" s="27"/>
      <c r="BK19" s="28"/>
    </row>
    <row r="20" spans="1:63" ht="21">
      <c r="A20" s="6" t="s">
        <v>22</v>
      </c>
      <c r="B20" s="90">
        <f t="shared" si="8"/>
        <v>0</v>
      </c>
      <c r="C20" s="82">
        <f t="shared" si="9"/>
        <v>0</v>
      </c>
      <c r="D20" s="17">
        <v>0</v>
      </c>
      <c r="E20" s="82">
        <v>0</v>
      </c>
      <c r="F20" s="17">
        <v>0</v>
      </c>
      <c r="G20" s="82">
        <v>0</v>
      </c>
      <c r="H20" s="17">
        <v>0</v>
      </c>
      <c r="I20" s="82">
        <v>0</v>
      </c>
      <c r="J20" s="17">
        <v>0</v>
      </c>
      <c r="K20" s="82">
        <v>0</v>
      </c>
      <c r="L20" s="17">
        <v>0</v>
      </c>
      <c r="M20" s="82">
        <v>0</v>
      </c>
      <c r="N20" s="17">
        <v>0</v>
      </c>
      <c r="O20" s="82">
        <v>0</v>
      </c>
      <c r="P20" s="17">
        <v>0</v>
      </c>
      <c r="Q20" s="82">
        <v>0</v>
      </c>
      <c r="R20" s="17">
        <v>0</v>
      </c>
      <c r="S20" s="82">
        <v>0</v>
      </c>
      <c r="T20" s="17">
        <v>0</v>
      </c>
      <c r="U20" s="82">
        <v>0</v>
      </c>
      <c r="V20" s="17">
        <v>0</v>
      </c>
      <c r="W20" s="82">
        <v>0</v>
      </c>
      <c r="X20" s="17">
        <v>0</v>
      </c>
      <c r="Y20" s="82">
        <v>0</v>
      </c>
      <c r="Z20" s="17">
        <v>0</v>
      </c>
      <c r="AA20" s="82">
        <v>0</v>
      </c>
      <c r="AB20" s="17">
        <v>0</v>
      </c>
      <c r="AC20" s="82">
        <v>0</v>
      </c>
      <c r="AD20" s="17">
        <v>0</v>
      </c>
      <c r="AE20" s="82">
        <v>0</v>
      </c>
      <c r="AF20" s="17">
        <v>0</v>
      </c>
      <c r="AG20" s="82">
        <v>0</v>
      </c>
      <c r="AH20" s="17">
        <v>0</v>
      </c>
      <c r="AI20" s="82">
        <v>0</v>
      </c>
      <c r="AJ20" s="17">
        <v>0</v>
      </c>
      <c r="AK20" s="82">
        <v>0</v>
      </c>
      <c r="AL20" s="17">
        <v>0</v>
      </c>
      <c r="AM20" s="82">
        <v>0</v>
      </c>
      <c r="AN20" s="21"/>
      <c r="AO20" s="22"/>
      <c r="AP20" s="21"/>
      <c r="AQ20" s="22"/>
      <c r="AR20" s="21"/>
      <c r="AS20" s="24"/>
      <c r="AT20" s="21"/>
      <c r="AU20" s="22"/>
      <c r="AV20" s="23"/>
      <c r="AW20" s="22"/>
      <c r="AX20" s="21"/>
      <c r="AY20" s="24"/>
      <c r="AZ20" s="21"/>
      <c r="BA20" s="22"/>
      <c r="BB20" s="25"/>
      <c r="BC20" s="24"/>
      <c r="BD20" s="26"/>
      <c r="BE20" s="24"/>
      <c r="BF20" s="27"/>
      <c r="BG20" s="28"/>
      <c r="BH20" s="27"/>
      <c r="BI20" s="28"/>
      <c r="BJ20" s="27"/>
      <c r="BK20" s="28"/>
    </row>
    <row r="21" spans="1:63" ht="21">
      <c r="A21" s="6" t="s">
        <v>18</v>
      </c>
      <c r="B21" s="90">
        <f t="shared" si="8"/>
        <v>13</v>
      </c>
      <c r="C21" s="82">
        <f t="shared" si="9"/>
        <v>1388769136</v>
      </c>
      <c r="D21" s="17">
        <v>4</v>
      </c>
      <c r="E21" s="82">
        <v>525526496</v>
      </c>
      <c r="F21" s="17">
        <v>0</v>
      </c>
      <c r="G21" s="82">
        <v>0</v>
      </c>
      <c r="H21" s="17">
        <v>0</v>
      </c>
      <c r="I21" s="82">
        <v>0</v>
      </c>
      <c r="J21" s="17">
        <v>1</v>
      </c>
      <c r="K21" s="82">
        <v>22096380</v>
      </c>
      <c r="L21" s="17">
        <v>0</v>
      </c>
      <c r="M21" s="82">
        <v>0</v>
      </c>
      <c r="N21" s="17">
        <v>0</v>
      </c>
      <c r="O21" s="82">
        <v>0</v>
      </c>
      <c r="P21" s="17">
        <v>1</v>
      </c>
      <c r="Q21" s="82">
        <v>172000000</v>
      </c>
      <c r="R21" s="17">
        <v>0</v>
      </c>
      <c r="S21" s="82">
        <v>0</v>
      </c>
      <c r="T21" s="17">
        <v>1</v>
      </c>
      <c r="U21" s="82">
        <v>319703600</v>
      </c>
      <c r="V21" s="17">
        <v>1</v>
      </c>
      <c r="W21" s="82">
        <v>82685743</v>
      </c>
      <c r="X21" s="17">
        <v>1</v>
      </c>
      <c r="Y21" s="82">
        <v>29400000</v>
      </c>
      <c r="Z21" s="17">
        <v>1</v>
      </c>
      <c r="AA21" s="82">
        <v>8426897</v>
      </c>
      <c r="AB21" s="17">
        <v>0</v>
      </c>
      <c r="AC21" s="82">
        <v>0</v>
      </c>
      <c r="AD21" s="17">
        <v>3</v>
      </c>
      <c r="AE21" s="82">
        <v>228930020</v>
      </c>
      <c r="AF21" s="17">
        <v>0</v>
      </c>
      <c r="AG21" s="82">
        <v>0</v>
      </c>
      <c r="AH21" s="17">
        <v>0</v>
      </c>
      <c r="AI21" s="82">
        <v>0</v>
      </c>
      <c r="AJ21" s="17">
        <v>0</v>
      </c>
      <c r="AK21" s="82">
        <v>0</v>
      </c>
      <c r="AL21" s="17">
        <v>0</v>
      </c>
      <c r="AM21" s="82">
        <v>0</v>
      </c>
      <c r="AN21" s="21"/>
      <c r="AO21" s="22"/>
      <c r="AP21" s="21"/>
      <c r="AQ21" s="22"/>
      <c r="AR21" s="21"/>
      <c r="AS21" s="24"/>
      <c r="AT21" s="21"/>
      <c r="AU21" s="22"/>
      <c r="AV21" s="23"/>
      <c r="AW21" s="22"/>
      <c r="AX21" s="21"/>
      <c r="AY21" s="24"/>
      <c r="AZ21" s="21"/>
      <c r="BA21" s="22"/>
      <c r="BB21" s="25"/>
      <c r="BC21" s="24"/>
      <c r="BD21" s="26"/>
      <c r="BE21" s="37"/>
      <c r="BF21" s="27"/>
      <c r="BG21" s="28"/>
      <c r="BH21" s="27"/>
      <c r="BI21" s="28"/>
      <c r="BJ21" s="27"/>
      <c r="BK21" s="28"/>
    </row>
    <row r="22" spans="1:63" ht="21">
      <c r="A22" s="6" t="s">
        <v>19</v>
      </c>
      <c r="B22" s="90">
        <f t="shared" si="8"/>
        <v>7</v>
      </c>
      <c r="C22" s="82">
        <f t="shared" si="9"/>
        <v>342451624</v>
      </c>
      <c r="D22" s="17">
        <v>0</v>
      </c>
      <c r="E22" s="82">
        <v>0</v>
      </c>
      <c r="F22" s="17">
        <v>1</v>
      </c>
      <c r="G22" s="82">
        <v>29000000</v>
      </c>
      <c r="H22" s="17">
        <v>1</v>
      </c>
      <c r="I22" s="82">
        <v>32320540</v>
      </c>
      <c r="J22" s="17">
        <v>1</v>
      </c>
      <c r="K22" s="82">
        <v>25905509</v>
      </c>
      <c r="L22" s="17">
        <v>1</v>
      </c>
      <c r="M22" s="82">
        <v>168768000</v>
      </c>
      <c r="N22" s="17">
        <v>0</v>
      </c>
      <c r="O22" s="82">
        <v>0</v>
      </c>
      <c r="P22" s="17">
        <v>0</v>
      </c>
      <c r="Q22" s="82">
        <v>0</v>
      </c>
      <c r="R22" s="17">
        <v>1</v>
      </c>
      <c r="S22" s="82">
        <v>21507450</v>
      </c>
      <c r="T22" s="17">
        <v>2</v>
      </c>
      <c r="U22" s="82">
        <v>64950125</v>
      </c>
      <c r="V22" s="17">
        <v>0</v>
      </c>
      <c r="W22" s="82">
        <v>0</v>
      </c>
      <c r="X22" s="17">
        <v>0</v>
      </c>
      <c r="Y22" s="82">
        <v>0</v>
      </c>
      <c r="Z22" s="17">
        <v>0</v>
      </c>
      <c r="AA22" s="82">
        <v>0</v>
      </c>
      <c r="AB22" s="17">
        <v>0</v>
      </c>
      <c r="AC22" s="82">
        <v>0</v>
      </c>
      <c r="AD22" s="17">
        <v>0</v>
      </c>
      <c r="AE22" s="82">
        <v>0</v>
      </c>
      <c r="AF22" s="17">
        <v>0</v>
      </c>
      <c r="AG22" s="82">
        <v>0</v>
      </c>
      <c r="AH22" s="17">
        <v>0</v>
      </c>
      <c r="AI22" s="82">
        <v>0</v>
      </c>
      <c r="AJ22" s="17">
        <v>0</v>
      </c>
      <c r="AK22" s="82">
        <v>0</v>
      </c>
      <c r="AL22" s="17">
        <v>0</v>
      </c>
      <c r="AM22" s="82">
        <v>0</v>
      </c>
      <c r="AN22" s="21"/>
      <c r="AO22" s="22"/>
      <c r="AP22" s="21"/>
      <c r="AQ22" s="22"/>
      <c r="AR22" s="21"/>
      <c r="AS22" s="24"/>
      <c r="AT22" s="21"/>
      <c r="AU22" s="22"/>
      <c r="AV22" s="23"/>
      <c r="AW22" s="22"/>
      <c r="AX22" s="21"/>
      <c r="AY22" s="24"/>
      <c r="AZ22" s="21"/>
      <c r="BA22" s="22"/>
      <c r="BB22" s="25"/>
      <c r="BC22" s="24"/>
      <c r="BD22" s="26"/>
      <c r="BE22" s="24"/>
      <c r="BF22" s="27"/>
      <c r="BG22" s="28"/>
      <c r="BH22" s="27"/>
      <c r="BI22" s="28"/>
      <c r="BJ22" s="27"/>
      <c r="BK22" s="28"/>
    </row>
    <row r="23" spans="1:63" ht="18.6" customHeight="1">
      <c r="A23" s="9" t="s">
        <v>32</v>
      </c>
      <c r="B23" s="18">
        <f aca="true" t="shared" si="10" ref="B23:AL23">SUM(B18:B22)</f>
        <v>25</v>
      </c>
      <c r="C23" s="83">
        <f>SUM(C18:C22)</f>
        <v>1918376177</v>
      </c>
      <c r="D23" s="18">
        <f>SUM(D18:D22)</f>
        <v>4</v>
      </c>
      <c r="E23" s="83">
        <f>SUM(E18:E22)</f>
        <v>525526496</v>
      </c>
      <c r="F23" s="18">
        <f>SUM(F18:F22)</f>
        <v>1</v>
      </c>
      <c r="G23" s="83">
        <f>SUM(G18:G22)</f>
        <v>29000000</v>
      </c>
      <c r="H23" s="18">
        <f aca="true" t="shared" si="11" ref="H23:M23">SUM(H18:H22)</f>
        <v>4</v>
      </c>
      <c r="I23" s="83">
        <f t="shared" si="11"/>
        <v>103305875</v>
      </c>
      <c r="J23" s="18">
        <f t="shared" si="11"/>
        <v>2</v>
      </c>
      <c r="K23" s="83">
        <f t="shared" si="11"/>
        <v>48001889</v>
      </c>
      <c r="L23" s="18">
        <f t="shared" si="11"/>
        <v>2</v>
      </c>
      <c r="M23" s="83">
        <f t="shared" si="11"/>
        <v>252463082</v>
      </c>
      <c r="N23" s="18">
        <f aca="true" t="shared" si="12" ref="N23:S23">SUM(N18:N22)</f>
        <v>0</v>
      </c>
      <c r="O23" s="83">
        <f t="shared" si="12"/>
        <v>0</v>
      </c>
      <c r="P23" s="18">
        <f t="shared" si="12"/>
        <v>1</v>
      </c>
      <c r="Q23" s="83">
        <f t="shared" si="12"/>
        <v>172000000</v>
      </c>
      <c r="R23" s="18">
        <f t="shared" si="12"/>
        <v>1</v>
      </c>
      <c r="S23" s="83">
        <f t="shared" si="12"/>
        <v>21507450</v>
      </c>
      <c r="T23" s="18">
        <f aca="true" t="shared" si="13" ref="T23:Y23">SUM(T18:T22)</f>
        <v>3</v>
      </c>
      <c r="U23" s="83">
        <f t="shared" si="13"/>
        <v>384653725</v>
      </c>
      <c r="V23" s="18">
        <f t="shared" si="13"/>
        <v>1</v>
      </c>
      <c r="W23" s="83">
        <f t="shared" si="13"/>
        <v>82685743</v>
      </c>
      <c r="X23" s="18">
        <f t="shared" si="13"/>
        <v>2</v>
      </c>
      <c r="Y23" s="83">
        <f t="shared" si="13"/>
        <v>61875000</v>
      </c>
      <c r="Z23" s="18">
        <f aca="true" t="shared" si="14" ref="Z23:AE23">SUM(Z18:Z22)</f>
        <v>1</v>
      </c>
      <c r="AA23" s="83">
        <f t="shared" si="14"/>
        <v>8426897</v>
      </c>
      <c r="AB23" s="18">
        <f t="shared" si="14"/>
        <v>0</v>
      </c>
      <c r="AC23" s="83">
        <f t="shared" si="14"/>
        <v>0</v>
      </c>
      <c r="AD23" s="18">
        <f t="shared" si="14"/>
        <v>3</v>
      </c>
      <c r="AE23" s="83">
        <f t="shared" si="14"/>
        <v>228930020</v>
      </c>
      <c r="AF23" s="18">
        <f aca="true" t="shared" si="15" ref="AF23:AK23">SUM(AF18:AF22)</f>
        <v>0</v>
      </c>
      <c r="AG23" s="83">
        <f t="shared" si="15"/>
        <v>0</v>
      </c>
      <c r="AH23" s="18">
        <f t="shared" si="15"/>
        <v>0</v>
      </c>
      <c r="AI23" s="83">
        <f t="shared" si="15"/>
        <v>0</v>
      </c>
      <c r="AJ23" s="18">
        <f t="shared" si="15"/>
        <v>0</v>
      </c>
      <c r="AK23" s="83">
        <f t="shared" si="15"/>
        <v>0</v>
      </c>
      <c r="AL23" s="18">
        <f t="shared" si="10"/>
        <v>0</v>
      </c>
      <c r="AM23" s="83">
        <f>SUM(AM18:AM22)</f>
        <v>0</v>
      </c>
      <c r="AN23" s="29"/>
      <c r="AO23" s="30"/>
      <c r="AP23" s="29"/>
      <c r="AQ23" s="30"/>
      <c r="AR23" s="29"/>
      <c r="AS23" s="32"/>
      <c r="AT23" s="29"/>
      <c r="AU23" s="30"/>
      <c r="AV23" s="31"/>
      <c r="AW23" s="30"/>
      <c r="AX23" s="29"/>
      <c r="AY23" s="32"/>
      <c r="AZ23" s="29"/>
      <c r="BA23" s="30"/>
      <c r="BB23" s="33"/>
      <c r="BC23" s="32"/>
      <c r="BD23" s="34"/>
      <c r="BE23" s="32"/>
      <c r="BF23" s="35"/>
      <c r="BG23" s="36"/>
      <c r="BH23" s="35"/>
      <c r="BI23" s="36"/>
      <c r="BJ23" s="35"/>
      <c r="BK23" s="36"/>
    </row>
    <row r="24" spans="4:37" ht="15">
      <c r="D24"/>
      <c r="E24"/>
      <c r="F24"/>
      <c r="G24"/>
      <c r="H24"/>
      <c r="I24"/>
      <c r="J24"/>
      <c r="K24"/>
      <c r="L24"/>
      <c r="M24"/>
      <c r="N24"/>
      <c r="O24"/>
      <c r="P24"/>
      <c r="Q24"/>
      <c r="R24"/>
      <c r="S24"/>
      <c r="T24"/>
      <c r="U24"/>
      <c r="V24"/>
      <c r="W24"/>
      <c r="X24"/>
      <c r="Y24"/>
      <c r="Z24"/>
      <c r="AA24"/>
      <c r="AB24"/>
      <c r="AC24"/>
      <c r="AD24"/>
      <c r="AE24"/>
      <c r="AF24"/>
      <c r="AG24"/>
      <c r="AH24"/>
      <c r="AI24"/>
      <c r="AJ24"/>
      <c r="AK24"/>
    </row>
    <row r="25" spans="4:37" ht="15">
      <c r="D25"/>
      <c r="E25"/>
      <c r="F25"/>
      <c r="G25"/>
      <c r="H25"/>
      <c r="I25"/>
      <c r="J25"/>
      <c r="K25"/>
      <c r="L25"/>
      <c r="M25"/>
      <c r="N25"/>
      <c r="O25"/>
      <c r="P25"/>
      <c r="Q25"/>
      <c r="R25"/>
      <c r="S25"/>
      <c r="T25"/>
      <c r="U25"/>
      <c r="V25"/>
      <c r="W25"/>
      <c r="X25"/>
      <c r="Y25"/>
      <c r="Z25"/>
      <c r="AA25"/>
      <c r="AB25"/>
      <c r="AC25"/>
      <c r="AD25"/>
      <c r="AE25"/>
      <c r="AF25"/>
      <c r="AG25"/>
      <c r="AH25"/>
      <c r="AI25"/>
      <c r="AJ25"/>
      <c r="AK25"/>
    </row>
    <row r="26" spans="1:37" ht="25.8">
      <c r="A26" s="7" t="s">
        <v>27</v>
      </c>
      <c r="D26"/>
      <c r="E26"/>
      <c r="F26"/>
      <c r="G26"/>
      <c r="H26"/>
      <c r="I26"/>
      <c r="J26"/>
      <c r="K26"/>
      <c r="L26"/>
      <c r="M26"/>
      <c r="N26"/>
      <c r="O26"/>
      <c r="P26"/>
      <c r="Q26"/>
      <c r="R26"/>
      <c r="S26"/>
      <c r="T26"/>
      <c r="U26"/>
      <c r="V26"/>
      <c r="W26"/>
      <c r="X26"/>
      <c r="Y26"/>
      <c r="Z26"/>
      <c r="AA26"/>
      <c r="AB26"/>
      <c r="AC26"/>
      <c r="AD26"/>
      <c r="AE26"/>
      <c r="AF26"/>
      <c r="AG26"/>
      <c r="AH26"/>
      <c r="AI26"/>
      <c r="AJ26"/>
      <c r="AK26"/>
    </row>
    <row r="27" spans="1:64" s="5" customFormat="1" ht="31.5" customHeight="1">
      <c r="A27" s="8" t="s">
        <v>30</v>
      </c>
      <c r="B27" s="116" t="s">
        <v>48</v>
      </c>
      <c r="C27" s="116"/>
      <c r="D27" s="115" t="s">
        <v>126</v>
      </c>
      <c r="E27" s="116"/>
      <c r="F27" s="115" t="s">
        <v>93</v>
      </c>
      <c r="G27" s="116"/>
      <c r="H27" s="115" t="s">
        <v>85</v>
      </c>
      <c r="I27" s="116"/>
      <c r="J27" s="115" t="s">
        <v>80</v>
      </c>
      <c r="K27" s="116"/>
      <c r="L27" s="115" t="s">
        <v>75</v>
      </c>
      <c r="M27" s="116"/>
      <c r="N27" s="115" t="s">
        <v>74</v>
      </c>
      <c r="O27" s="116"/>
      <c r="P27" s="115" t="s">
        <v>70</v>
      </c>
      <c r="Q27" s="116"/>
      <c r="R27" s="115" t="s">
        <v>69</v>
      </c>
      <c r="S27" s="116"/>
      <c r="T27" s="115" t="s">
        <v>67</v>
      </c>
      <c r="U27" s="116"/>
      <c r="V27" s="115" t="s">
        <v>66</v>
      </c>
      <c r="W27" s="116"/>
      <c r="X27" s="115" t="s">
        <v>64</v>
      </c>
      <c r="Y27" s="116"/>
      <c r="Z27" s="115" t="s">
        <v>63</v>
      </c>
      <c r="AA27" s="116"/>
      <c r="AB27" s="115" t="s">
        <v>60</v>
      </c>
      <c r="AC27" s="116"/>
      <c r="AD27" s="115" t="s">
        <v>59</v>
      </c>
      <c r="AE27" s="116"/>
      <c r="AF27" s="115" t="s">
        <v>57</v>
      </c>
      <c r="AG27" s="116"/>
      <c r="AH27" s="115" t="s">
        <v>53</v>
      </c>
      <c r="AI27" s="116"/>
      <c r="AJ27" s="115" t="s">
        <v>52</v>
      </c>
      <c r="AK27" s="116"/>
      <c r="AL27" s="115" t="s">
        <v>51</v>
      </c>
      <c r="AM27" s="116"/>
      <c r="AN27" s="117"/>
      <c r="AO27" s="118"/>
      <c r="AP27" s="117"/>
      <c r="AQ27" s="118"/>
      <c r="AR27" s="117"/>
      <c r="AS27" s="118"/>
      <c r="AT27" s="117"/>
      <c r="AU27" s="118"/>
      <c r="AV27" s="117"/>
      <c r="AW27" s="118"/>
      <c r="AX27" s="117"/>
      <c r="AY27" s="118"/>
      <c r="AZ27" s="117"/>
      <c r="BA27" s="118"/>
      <c r="BB27" s="117"/>
      <c r="BC27" s="118"/>
      <c r="BD27" s="117"/>
      <c r="BE27" s="118"/>
      <c r="BF27" s="117"/>
      <c r="BG27" s="118"/>
      <c r="BH27" s="117"/>
      <c r="BI27" s="118"/>
      <c r="BJ27" s="117"/>
      <c r="BK27" s="117"/>
      <c r="BL27"/>
    </row>
    <row r="28" spans="2:64" s="5" customFormat="1" ht="32.25" customHeight="1">
      <c r="B28" s="89" t="s">
        <v>20</v>
      </c>
      <c r="C28" s="81" t="s">
        <v>21</v>
      </c>
      <c r="D28" s="89" t="s">
        <v>20</v>
      </c>
      <c r="E28" s="81" t="s">
        <v>21</v>
      </c>
      <c r="F28" s="89" t="s">
        <v>20</v>
      </c>
      <c r="G28" s="81" t="s">
        <v>21</v>
      </c>
      <c r="H28" s="89" t="s">
        <v>20</v>
      </c>
      <c r="I28" s="81" t="s">
        <v>21</v>
      </c>
      <c r="J28" s="89" t="s">
        <v>20</v>
      </c>
      <c r="K28" s="81" t="s">
        <v>21</v>
      </c>
      <c r="L28" s="89" t="s">
        <v>20</v>
      </c>
      <c r="M28" s="81" t="s">
        <v>21</v>
      </c>
      <c r="N28" s="89" t="s">
        <v>20</v>
      </c>
      <c r="O28" s="81" t="s">
        <v>21</v>
      </c>
      <c r="P28" s="89" t="s">
        <v>20</v>
      </c>
      <c r="Q28" s="81" t="s">
        <v>21</v>
      </c>
      <c r="R28" s="89" t="s">
        <v>20</v>
      </c>
      <c r="S28" s="81" t="s">
        <v>21</v>
      </c>
      <c r="T28" s="89" t="s">
        <v>20</v>
      </c>
      <c r="U28" s="81" t="s">
        <v>21</v>
      </c>
      <c r="V28" s="89" t="s">
        <v>20</v>
      </c>
      <c r="W28" s="81" t="s">
        <v>21</v>
      </c>
      <c r="X28" s="89" t="s">
        <v>20</v>
      </c>
      <c r="Y28" s="81" t="s">
        <v>21</v>
      </c>
      <c r="Z28" s="89" t="s">
        <v>20</v>
      </c>
      <c r="AA28" s="81" t="s">
        <v>21</v>
      </c>
      <c r="AB28" s="89" t="s">
        <v>20</v>
      </c>
      <c r="AC28" s="81" t="s">
        <v>21</v>
      </c>
      <c r="AD28" s="89" t="s">
        <v>20</v>
      </c>
      <c r="AE28" s="81" t="s">
        <v>21</v>
      </c>
      <c r="AF28" s="89" t="s">
        <v>20</v>
      </c>
      <c r="AG28" s="81" t="s">
        <v>21</v>
      </c>
      <c r="AH28" s="89" t="s">
        <v>20</v>
      </c>
      <c r="AI28" s="81" t="s">
        <v>21</v>
      </c>
      <c r="AJ28" s="89" t="s">
        <v>20</v>
      </c>
      <c r="AK28" s="81" t="s">
        <v>21</v>
      </c>
      <c r="AL28" s="89" t="s">
        <v>20</v>
      </c>
      <c r="AM28" s="81" t="s">
        <v>21</v>
      </c>
      <c r="AN28" s="4"/>
      <c r="AO28" s="20"/>
      <c r="AP28" s="4"/>
      <c r="AQ28" s="20"/>
      <c r="AR28" s="4"/>
      <c r="AS28" s="20"/>
      <c r="AT28" s="4"/>
      <c r="AU28" s="20"/>
      <c r="AV28" s="4"/>
      <c r="AW28" s="20"/>
      <c r="AX28" s="4"/>
      <c r="AY28" s="20"/>
      <c r="AZ28" s="4"/>
      <c r="BA28" s="20"/>
      <c r="BB28" s="4"/>
      <c r="BC28" s="20"/>
      <c r="BD28" s="4"/>
      <c r="BE28" s="20"/>
      <c r="BF28" s="4"/>
      <c r="BG28" s="20"/>
      <c r="BH28" s="4"/>
      <c r="BI28" s="20"/>
      <c r="BJ28" s="4"/>
      <c r="BK28" s="20"/>
      <c r="BL28"/>
    </row>
    <row r="29" spans="1:63" ht="21">
      <c r="A29" s="6" t="s">
        <v>17</v>
      </c>
      <c r="B29" s="90">
        <f>AL29+AJ29+AH29+AF29+AD29+AB29+Z29+X29+V29+T29+R29+P29+N29+L29+J29+H29+F29+D29</f>
        <v>2</v>
      </c>
      <c r="C29" s="82">
        <f>AM29+AK29+AI29+AG29+AE29+AC29+AA29+Y29+W29+U29+S29+Q29+O29+M29+K29+I29+G29+E29</f>
        <v>1315156000</v>
      </c>
      <c r="D29" s="17">
        <f>D18+D7</f>
        <v>0</v>
      </c>
      <c r="E29" s="82">
        <f>E18+E7</f>
        <v>0</v>
      </c>
      <c r="F29" s="17">
        <f aca="true" t="shared" si="16" ref="F29:AM29">F18+F7</f>
        <v>0</v>
      </c>
      <c r="G29" s="82">
        <f t="shared" si="16"/>
        <v>0</v>
      </c>
      <c r="H29" s="17">
        <f t="shared" si="16"/>
        <v>0</v>
      </c>
      <c r="I29" s="82">
        <f t="shared" si="16"/>
        <v>0</v>
      </c>
      <c r="J29" s="17">
        <f t="shared" si="16"/>
        <v>0</v>
      </c>
      <c r="K29" s="82">
        <f t="shared" si="16"/>
        <v>0</v>
      </c>
      <c r="L29" s="17">
        <f t="shared" si="16"/>
        <v>1</v>
      </c>
      <c r="M29" s="82">
        <f t="shared" si="16"/>
        <v>115156000</v>
      </c>
      <c r="N29" s="17">
        <f t="shared" si="16"/>
        <v>0</v>
      </c>
      <c r="O29" s="82">
        <f t="shared" si="16"/>
        <v>0</v>
      </c>
      <c r="P29" s="17">
        <f t="shared" si="16"/>
        <v>0</v>
      </c>
      <c r="Q29" s="82">
        <f t="shared" si="16"/>
        <v>0</v>
      </c>
      <c r="R29" s="17">
        <f t="shared" si="16"/>
        <v>0</v>
      </c>
      <c r="S29" s="82">
        <f t="shared" si="16"/>
        <v>0</v>
      </c>
      <c r="T29" s="17">
        <f t="shared" si="16"/>
        <v>0</v>
      </c>
      <c r="U29" s="82">
        <f t="shared" si="16"/>
        <v>0</v>
      </c>
      <c r="V29" s="17">
        <f t="shared" si="16"/>
        <v>0</v>
      </c>
      <c r="W29" s="82">
        <f t="shared" si="16"/>
        <v>0</v>
      </c>
      <c r="X29" s="17">
        <f t="shared" si="16"/>
        <v>0</v>
      </c>
      <c r="Y29" s="82">
        <f t="shared" si="16"/>
        <v>0</v>
      </c>
      <c r="Z29" s="17">
        <f t="shared" si="16"/>
        <v>0</v>
      </c>
      <c r="AA29" s="82">
        <f t="shared" si="16"/>
        <v>0</v>
      </c>
      <c r="AB29" s="17">
        <f t="shared" si="16"/>
        <v>0</v>
      </c>
      <c r="AC29" s="82">
        <f t="shared" si="16"/>
        <v>0</v>
      </c>
      <c r="AD29" s="17">
        <f t="shared" si="16"/>
        <v>1</v>
      </c>
      <c r="AE29" s="82">
        <f t="shared" si="16"/>
        <v>1200000000</v>
      </c>
      <c r="AF29" s="17">
        <f t="shared" si="16"/>
        <v>0</v>
      </c>
      <c r="AG29" s="82">
        <f t="shared" si="16"/>
        <v>0</v>
      </c>
      <c r="AH29" s="17">
        <f t="shared" si="16"/>
        <v>0</v>
      </c>
      <c r="AI29" s="82">
        <f t="shared" si="16"/>
        <v>0</v>
      </c>
      <c r="AJ29" s="17">
        <f t="shared" si="16"/>
        <v>0</v>
      </c>
      <c r="AK29" s="82">
        <f t="shared" si="16"/>
        <v>0</v>
      </c>
      <c r="AL29" s="17">
        <f t="shared" si="16"/>
        <v>0</v>
      </c>
      <c r="AM29" s="82">
        <f t="shared" si="16"/>
        <v>0</v>
      </c>
      <c r="AN29" s="21"/>
      <c r="AO29" s="22"/>
      <c r="AP29" s="21"/>
      <c r="AQ29" s="22"/>
      <c r="AR29" s="21"/>
      <c r="AS29" s="22"/>
      <c r="AT29" s="21"/>
      <c r="AU29" s="22"/>
      <c r="AV29" s="21"/>
      <c r="AW29" s="22"/>
      <c r="AX29" s="21"/>
      <c r="AY29" s="24"/>
      <c r="AZ29" s="21"/>
      <c r="BA29" s="22"/>
      <c r="BB29" s="25"/>
      <c r="BC29" s="24"/>
      <c r="BD29" s="26"/>
      <c r="BE29" s="24"/>
      <c r="BF29" s="27"/>
      <c r="BG29" s="28"/>
      <c r="BH29" s="27"/>
      <c r="BI29" s="28"/>
      <c r="BJ29" s="27"/>
      <c r="BK29" s="28"/>
    </row>
    <row r="30" spans="1:63" ht="21">
      <c r="A30" s="6" t="s">
        <v>23</v>
      </c>
      <c r="B30" s="90">
        <f aca="true" t="shared" si="17" ref="B30:B33">AL30+AJ30+AH30+AF30+AD30+AB30+Z30+X30+V30+T30+R30+P30+N30+L30+J30+H30+F30+D30</f>
        <v>15</v>
      </c>
      <c r="C30" s="82">
        <f aca="true" t="shared" si="18" ref="C30:C33">AM30+AK30+AI30+AG30+AE30+AC30+AA30+Y30+W30+U30+S30+Q30+O30+M30+K30+I30+G30+E30</f>
        <v>3317722347</v>
      </c>
      <c r="D30" s="17">
        <f aca="true" t="shared" si="19" ref="D30:E33">D19+D8</f>
        <v>0</v>
      </c>
      <c r="E30" s="82">
        <f t="shared" si="19"/>
        <v>0</v>
      </c>
      <c r="F30" s="17">
        <f aca="true" t="shared" si="20" ref="F30:AM30">F19+F8</f>
        <v>1</v>
      </c>
      <c r="G30" s="82">
        <f t="shared" si="20"/>
        <v>132736500</v>
      </c>
      <c r="H30" s="17">
        <f t="shared" si="20"/>
        <v>3</v>
      </c>
      <c r="I30" s="82">
        <f t="shared" si="20"/>
        <v>70985335</v>
      </c>
      <c r="J30" s="17">
        <f t="shared" si="20"/>
        <v>1</v>
      </c>
      <c r="K30" s="82">
        <f t="shared" si="20"/>
        <v>135894485</v>
      </c>
      <c r="L30" s="17">
        <f t="shared" si="20"/>
        <v>1</v>
      </c>
      <c r="M30" s="82">
        <f t="shared" si="20"/>
        <v>83695082</v>
      </c>
      <c r="N30" s="17">
        <f t="shared" si="20"/>
        <v>1</v>
      </c>
      <c r="O30" s="82">
        <f t="shared" si="20"/>
        <v>213710000</v>
      </c>
      <c r="P30" s="17">
        <f t="shared" si="20"/>
        <v>3</v>
      </c>
      <c r="Q30" s="82">
        <f t="shared" si="20"/>
        <v>781814638</v>
      </c>
      <c r="R30" s="17">
        <f t="shared" si="20"/>
        <v>0</v>
      </c>
      <c r="S30" s="82">
        <f t="shared" si="20"/>
        <v>0</v>
      </c>
      <c r="T30" s="17">
        <f t="shared" si="20"/>
        <v>0</v>
      </c>
      <c r="U30" s="82">
        <f t="shared" si="20"/>
        <v>0</v>
      </c>
      <c r="V30" s="17">
        <f t="shared" si="20"/>
        <v>1</v>
      </c>
      <c r="W30" s="82">
        <f t="shared" si="20"/>
        <v>200000000</v>
      </c>
      <c r="X30" s="17">
        <f t="shared" si="20"/>
        <v>3</v>
      </c>
      <c r="Y30" s="82">
        <f t="shared" si="20"/>
        <v>1427118018</v>
      </c>
      <c r="Z30" s="17">
        <f t="shared" si="20"/>
        <v>0</v>
      </c>
      <c r="AA30" s="82">
        <f t="shared" si="20"/>
        <v>0</v>
      </c>
      <c r="AB30" s="17">
        <f t="shared" si="20"/>
        <v>0</v>
      </c>
      <c r="AC30" s="82">
        <f t="shared" si="20"/>
        <v>0</v>
      </c>
      <c r="AD30" s="17">
        <f t="shared" si="20"/>
        <v>1</v>
      </c>
      <c r="AE30" s="82">
        <f t="shared" si="20"/>
        <v>271768289</v>
      </c>
      <c r="AF30" s="17">
        <f t="shared" si="20"/>
        <v>0</v>
      </c>
      <c r="AG30" s="82">
        <f t="shared" si="20"/>
        <v>0</v>
      </c>
      <c r="AH30" s="17">
        <f t="shared" si="20"/>
        <v>0</v>
      </c>
      <c r="AI30" s="82">
        <f t="shared" si="20"/>
        <v>0</v>
      </c>
      <c r="AJ30" s="17">
        <f t="shared" si="20"/>
        <v>0</v>
      </c>
      <c r="AK30" s="82">
        <f t="shared" si="20"/>
        <v>0</v>
      </c>
      <c r="AL30" s="17">
        <f t="shared" si="20"/>
        <v>0</v>
      </c>
      <c r="AM30" s="82">
        <f t="shared" si="20"/>
        <v>0</v>
      </c>
      <c r="AN30" s="21"/>
      <c r="AO30" s="22"/>
      <c r="AP30" s="21"/>
      <c r="AQ30" s="22"/>
      <c r="AR30" s="21"/>
      <c r="AS30" s="22"/>
      <c r="AT30" s="21"/>
      <c r="AU30" s="22"/>
      <c r="AV30" s="21"/>
      <c r="AW30" s="22"/>
      <c r="AX30" s="21"/>
      <c r="AY30" s="24"/>
      <c r="AZ30" s="21"/>
      <c r="BA30" s="22"/>
      <c r="BB30" s="25"/>
      <c r="BC30" s="24"/>
      <c r="BD30" s="26"/>
      <c r="BE30" s="24"/>
      <c r="BF30" s="27"/>
      <c r="BG30" s="28"/>
      <c r="BH30" s="27"/>
      <c r="BI30" s="28"/>
      <c r="BJ30" s="27"/>
      <c r="BK30" s="28"/>
    </row>
    <row r="31" spans="1:63" ht="21">
      <c r="A31" s="6" t="s">
        <v>22</v>
      </c>
      <c r="B31" s="90">
        <f t="shared" si="17"/>
        <v>6</v>
      </c>
      <c r="C31" s="82">
        <f t="shared" si="18"/>
        <v>3621498193</v>
      </c>
      <c r="D31" s="17">
        <f t="shared" si="19"/>
        <v>0</v>
      </c>
      <c r="E31" s="82">
        <f t="shared" si="19"/>
        <v>0</v>
      </c>
      <c r="F31" s="17">
        <f aca="true" t="shared" si="21" ref="F31:AM31">F20+F9</f>
        <v>0</v>
      </c>
      <c r="G31" s="82">
        <f t="shared" si="21"/>
        <v>0</v>
      </c>
      <c r="H31" s="17">
        <f t="shared" si="21"/>
        <v>1</v>
      </c>
      <c r="I31" s="82">
        <f t="shared" si="21"/>
        <v>1052413411</v>
      </c>
      <c r="J31" s="17">
        <f t="shared" si="21"/>
        <v>1</v>
      </c>
      <c r="K31" s="82">
        <f t="shared" si="21"/>
        <v>109997868</v>
      </c>
      <c r="L31" s="17">
        <f t="shared" si="21"/>
        <v>0</v>
      </c>
      <c r="M31" s="82">
        <f t="shared" si="21"/>
        <v>0</v>
      </c>
      <c r="N31" s="17">
        <f t="shared" si="21"/>
        <v>0</v>
      </c>
      <c r="O31" s="82">
        <f t="shared" si="21"/>
        <v>0</v>
      </c>
      <c r="P31" s="17">
        <f t="shared" si="21"/>
        <v>1</v>
      </c>
      <c r="Q31" s="82">
        <f t="shared" si="21"/>
        <v>332819264</v>
      </c>
      <c r="R31" s="17">
        <f t="shared" si="21"/>
        <v>0</v>
      </c>
      <c r="S31" s="82">
        <f t="shared" si="21"/>
        <v>0</v>
      </c>
      <c r="T31" s="17">
        <f t="shared" si="21"/>
        <v>1</v>
      </c>
      <c r="U31" s="82">
        <f t="shared" si="21"/>
        <v>179961554</v>
      </c>
      <c r="V31" s="17">
        <f t="shared" si="21"/>
        <v>1</v>
      </c>
      <c r="W31" s="82">
        <f t="shared" si="21"/>
        <v>600000000</v>
      </c>
      <c r="X31" s="17">
        <f t="shared" si="21"/>
        <v>0</v>
      </c>
      <c r="Y31" s="82">
        <f t="shared" si="21"/>
        <v>0</v>
      </c>
      <c r="Z31" s="17">
        <f t="shared" si="21"/>
        <v>0</v>
      </c>
      <c r="AA31" s="82">
        <f t="shared" si="21"/>
        <v>0</v>
      </c>
      <c r="AB31" s="17">
        <f t="shared" si="21"/>
        <v>1</v>
      </c>
      <c r="AC31" s="82">
        <f t="shared" si="21"/>
        <v>1346306096</v>
      </c>
      <c r="AD31" s="17">
        <f t="shared" si="21"/>
        <v>0</v>
      </c>
      <c r="AE31" s="82">
        <f t="shared" si="21"/>
        <v>0</v>
      </c>
      <c r="AF31" s="17">
        <f t="shared" si="21"/>
        <v>0</v>
      </c>
      <c r="AG31" s="82">
        <f t="shared" si="21"/>
        <v>0</v>
      </c>
      <c r="AH31" s="17">
        <f t="shared" si="21"/>
        <v>0</v>
      </c>
      <c r="AI31" s="82">
        <f t="shared" si="21"/>
        <v>0</v>
      </c>
      <c r="AJ31" s="17">
        <f t="shared" si="21"/>
        <v>0</v>
      </c>
      <c r="AK31" s="82">
        <f t="shared" si="21"/>
        <v>0</v>
      </c>
      <c r="AL31" s="17">
        <f t="shared" si="21"/>
        <v>0</v>
      </c>
      <c r="AM31" s="82">
        <f t="shared" si="21"/>
        <v>0</v>
      </c>
      <c r="AN31" s="21"/>
      <c r="AO31" s="22"/>
      <c r="AP31" s="21"/>
      <c r="AQ31" s="22"/>
      <c r="AR31" s="21"/>
      <c r="AS31" s="22"/>
      <c r="AT31" s="21"/>
      <c r="AU31" s="22"/>
      <c r="AV31" s="21"/>
      <c r="AW31" s="22"/>
      <c r="AX31" s="21"/>
      <c r="AY31" s="24"/>
      <c r="AZ31" s="21"/>
      <c r="BA31" s="22"/>
      <c r="BB31" s="25"/>
      <c r="BC31" s="24"/>
      <c r="BD31" s="26"/>
      <c r="BE31" s="24"/>
      <c r="BF31" s="27"/>
      <c r="BG31" s="28"/>
      <c r="BH31" s="27"/>
      <c r="BI31" s="28"/>
      <c r="BJ31" s="27"/>
      <c r="BK31" s="28"/>
    </row>
    <row r="32" spans="1:63" ht="21">
      <c r="A32" s="6" t="s">
        <v>18</v>
      </c>
      <c r="B32" s="90">
        <f t="shared" si="17"/>
        <v>97</v>
      </c>
      <c r="C32" s="82">
        <f t="shared" si="18"/>
        <v>64372708124.64001</v>
      </c>
      <c r="D32" s="17">
        <f t="shared" si="19"/>
        <v>9</v>
      </c>
      <c r="E32" s="82">
        <f t="shared" si="19"/>
        <v>2912534573</v>
      </c>
      <c r="F32" s="17">
        <f aca="true" t="shared" si="22" ref="F32:AM32">F21+F10</f>
        <v>5</v>
      </c>
      <c r="G32" s="82">
        <f t="shared" si="22"/>
        <v>3883306113.23</v>
      </c>
      <c r="H32" s="17">
        <f t="shared" si="22"/>
        <v>3</v>
      </c>
      <c r="I32" s="82">
        <f t="shared" si="22"/>
        <v>2039694818</v>
      </c>
      <c r="J32" s="17">
        <f t="shared" si="22"/>
        <v>2</v>
      </c>
      <c r="K32" s="82">
        <f t="shared" si="22"/>
        <v>359482041.61</v>
      </c>
      <c r="L32" s="17">
        <f t="shared" si="22"/>
        <v>3</v>
      </c>
      <c r="M32" s="82">
        <f t="shared" si="22"/>
        <v>1003166090</v>
      </c>
      <c r="N32" s="17">
        <f t="shared" si="22"/>
        <v>1</v>
      </c>
      <c r="O32" s="82">
        <f t="shared" si="22"/>
        <v>127196620</v>
      </c>
      <c r="P32" s="17">
        <f t="shared" si="22"/>
        <v>40</v>
      </c>
      <c r="Q32" s="82">
        <f t="shared" si="22"/>
        <v>37835278356.8</v>
      </c>
      <c r="R32" s="17">
        <f t="shared" si="22"/>
        <v>5</v>
      </c>
      <c r="S32" s="82">
        <f t="shared" si="22"/>
        <v>4142221699</v>
      </c>
      <c r="T32" s="17">
        <f t="shared" si="22"/>
        <v>3</v>
      </c>
      <c r="U32" s="82">
        <f t="shared" si="22"/>
        <v>1208826024</v>
      </c>
      <c r="V32" s="17">
        <f t="shared" si="22"/>
        <v>1</v>
      </c>
      <c r="W32" s="82">
        <f t="shared" si="22"/>
        <v>82685743</v>
      </c>
      <c r="X32" s="17">
        <f t="shared" si="22"/>
        <v>7</v>
      </c>
      <c r="Y32" s="82">
        <f t="shared" si="22"/>
        <v>2850458953</v>
      </c>
      <c r="Z32" s="17">
        <f t="shared" si="22"/>
        <v>5</v>
      </c>
      <c r="AA32" s="82">
        <f t="shared" si="22"/>
        <v>1438590378</v>
      </c>
      <c r="AB32" s="17">
        <f t="shared" si="22"/>
        <v>2</v>
      </c>
      <c r="AC32" s="82">
        <f t="shared" si="22"/>
        <v>612928156</v>
      </c>
      <c r="AD32" s="17">
        <f t="shared" si="22"/>
        <v>5</v>
      </c>
      <c r="AE32" s="82">
        <f t="shared" si="22"/>
        <v>2280713578</v>
      </c>
      <c r="AF32" s="17">
        <f t="shared" si="22"/>
        <v>3</v>
      </c>
      <c r="AG32" s="82">
        <f t="shared" si="22"/>
        <v>641656421</v>
      </c>
      <c r="AH32" s="17">
        <f t="shared" si="22"/>
        <v>1</v>
      </c>
      <c r="AI32" s="82">
        <f t="shared" si="22"/>
        <v>2289501000</v>
      </c>
      <c r="AJ32" s="17">
        <f t="shared" si="22"/>
        <v>2</v>
      </c>
      <c r="AK32" s="82">
        <f t="shared" si="22"/>
        <v>664467560</v>
      </c>
      <c r="AL32" s="17">
        <f t="shared" si="22"/>
        <v>0</v>
      </c>
      <c r="AM32" s="82">
        <f t="shared" si="22"/>
        <v>0</v>
      </c>
      <c r="AN32" s="21"/>
      <c r="AO32" s="22"/>
      <c r="AP32" s="21"/>
      <c r="AQ32" s="22"/>
      <c r="AR32" s="21"/>
      <c r="AS32" s="22"/>
      <c r="AT32" s="21"/>
      <c r="AU32" s="22"/>
      <c r="AV32" s="21"/>
      <c r="AW32" s="22"/>
      <c r="AX32" s="21"/>
      <c r="AY32" s="24"/>
      <c r="AZ32" s="21"/>
      <c r="BA32" s="22"/>
      <c r="BB32" s="25"/>
      <c r="BC32" s="24"/>
      <c r="BD32" s="26"/>
      <c r="BE32" s="24"/>
      <c r="BF32" s="27"/>
      <c r="BG32" s="28"/>
      <c r="BH32" s="27"/>
      <c r="BI32" s="28"/>
      <c r="BJ32" s="27"/>
      <c r="BK32" s="28"/>
    </row>
    <row r="33" spans="1:63" ht="21">
      <c r="A33" s="6" t="s">
        <v>19</v>
      </c>
      <c r="B33" s="90">
        <f t="shared" si="17"/>
        <v>63</v>
      </c>
      <c r="C33" s="82">
        <f t="shared" si="18"/>
        <v>42806962173.07</v>
      </c>
      <c r="D33" s="17">
        <f t="shared" si="19"/>
        <v>1</v>
      </c>
      <c r="E33" s="82">
        <f t="shared" si="19"/>
        <v>152497641</v>
      </c>
      <c r="F33" s="17">
        <f aca="true" t="shared" si="23" ref="F33:AM33">F22+F11</f>
        <v>1</v>
      </c>
      <c r="G33" s="82">
        <f t="shared" si="23"/>
        <v>29000000</v>
      </c>
      <c r="H33" s="17">
        <f t="shared" si="23"/>
        <v>4</v>
      </c>
      <c r="I33" s="82">
        <f t="shared" si="23"/>
        <v>1841520187</v>
      </c>
      <c r="J33" s="17">
        <f t="shared" si="23"/>
        <v>2</v>
      </c>
      <c r="K33" s="82">
        <f t="shared" si="23"/>
        <v>167058890</v>
      </c>
      <c r="L33" s="17">
        <f t="shared" si="23"/>
        <v>1</v>
      </c>
      <c r="M33" s="82">
        <f t="shared" si="23"/>
        <v>168768000</v>
      </c>
      <c r="N33" s="17">
        <f t="shared" si="23"/>
        <v>0</v>
      </c>
      <c r="O33" s="82">
        <f t="shared" si="23"/>
        <v>0</v>
      </c>
      <c r="P33" s="17">
        <f t="shared" si="23"/>
        <v>23</v>
      </c>
      <c r="Q33" s="82">
        <f t="shared" si="23"/>
        <v>19081218884.21</v>
      </c>
      <c r="R33" s="17">
        <f t="shared" si="23"/>
        <v>2</v>
      </c>
      <c r="S33" s="82">
        <f t="shared" si="23"/>
        <v>344456950</v>
      </c>
      <c r="T33" s="17">
        <f t="shared" si="23"/>
        <v>5</v>
      </c>
      <c r="U33" s="82">
        <f t="shared" si="23"/>
        <v>2297316895</v>
      </c>
      <c r="V33" s="17">
        <f t="shared" si="23"/>
        <v>3</v>
      </c>
      <c r="W33" s="82">
        <f t="shared" si="23"/>
        <v>2189586780</v>
      </c>
      <c r="X33" s="17">
        <f t="shared" si="23"/>
        <v>4</v>
      </c>
      <c r="Y33" s="82">
        <f t="shared" si="23"/>
        <v>6224178126</v>
      </c>
      <c r="Z33" s="17">
        <f t="shared" si="23"/>
        <v>1</v>
      </c>
      <c r="AA33" s="82">
        <f t="shared" si="23"/>
        <v>280480000</v>
      </c>
      <c r="AB33" s="17">
        <f t="shared" si="23"/>
        <v>8</v>
      </c>
      <c r="AC33" s="82">
        <f t="shared" si="23"/>
        <v>5499532030.860001</v>
      </c>
      <c r="AD33" s="17">
        <f t="shared" si="23"/>
        <v>3</v>
      </c>
      <c r="AE33" s="82">
        <f t="shared" si="23"/>
        <v>534658306</v>
      </c>
      <c r="AF33" s="17">
        <f t="shared" si="23"/>
        <v>0</v>
      </c>
      <c r="AG33" s="82">
        <f t="shared" si="23"/>
        <v>0</v>
      </c>
      <c r="AH33" s="17">
        <f t="shared" si="23"/>
        <v>2</v>
      </c>
      <c r="AI33" s="82">
        <f t="shared" si="23"/>
        <v>1031064196</v>
      </c>
      <c r="AJ33" s="17">
        <f t="shared" si="23"/>
        <v>0</v>
      </c>
      <c r="AK33" s="82">
        <f t="shared" si="23"/>
        <v>0</v>
      </c>
      <c r="AL33" s="17">
        <f t="shared" si="23"/>
        <v>3</v>
      </c>
      <c r="AM33" s="82">
        <f t="shared" si="23"/>
        <v>2965625287</v>
      </c>
      <c r="AN33" s="21"/>
      <c r="AO33" s="22"/>
      <c r="AP33" s="21"/>
      <c r="AQ33" s="22"/>
      <c r="AR33" s="21"/>
      <c r="AS33" s="22"/>
      <c r="AT33" s="21"/>
      <c r="AU33" s="22"/>
      <c r="AV33" s="21"/>
      <c r="AW33" s="22"/>
      <c r="AX33" s="21"/>
      <c r="AY33" s="24"/>
      <c r="AZ33" s="21"/>
      <c r="BA33" s="22"/>
      <c r="BB33" s="25"/>
      <c r="BC33" s="24"/>
      <c r="BD33" s="26"/>
      <c r="BE33" s="24"/>
      <c r="BF33" s="27"/>
      <c r="BG33" s="28"/>
      <c r="BH33" s="27"/>
      <c r="BI33" s="28"/>
      <c r="BJ33" s="27"/>
      <c r="BK33" s="28"/>
    </row>
    <row r="34" spans="1:63" ht="21" customHeight="1">
      <c r="A34" s="9" t="s">
        <v>33</v>
      </c>
      <c r="B34" s="91">
        <f aca="true" t="shared" si="24" ref="B34">SUM(B29:B33)</f>
        <v>183</v>
      </c>
      <c r="C34" s="83">
        <f>SUM(C29:C33)</f>
        <v>115434046837.71002</v>
      </c>
      <c r="D34" s="18">
        <f>SUM(D29:D33)</f>
        <v>10</v>
      </c>
      <c r="E34" s="83">
        <f>SUM(E29:E33)</f>
        <v>3065032214</v>
      </c>
      <c r="F34" s="18">
        <f>SUM(F29:F33)</f>
        <v>7</v>
      </c>
      <c r="G34" s="83">
        <f>SUM(G29:G33)</f>
        <v>4045042613.23</v>
      </c>
      <c r="H34" s="18">
        <f aca="true" t="shared" si="25" ref="H34:M34">SUM(H29:H33)</f>
        <v>11</v>
      </c>
      <c r="I34" s="83">
        <f t="shared" si="25"/>
        <v>5004613751</v>
      </c>
      <c r="J34" s="18">
        <f t="shared" si="25"/>
        <v>6</v>
      </c>
      <c r="K34" s="83">
        <f t="shared" si="25"/>
        <v>772433284.61</v>
      </c>
      <c r="L34" s="18">
        <f t="shared" si="25"/>
        <v>6</v>
      </c>
      <c r="M34" s="83">
        <f t="shared" si="25"/>
        <v>1370785172</v>
      </c>
      <c r="N34" s="18">
        <f aca="true" t="shared" si="26" ref="N34:S34">SUM(N29:N33)</f>
        <v>2</v>
      </c>
      <c r="O34" s="83">
        <f t="shared" si="26"/>
        <v>340906620</v>
      </c>
      <c r="P34" s="18">
        <f t="shared" si="26"/>
        <v>67</v>
      </c>
      <c r="Q34" s="83">
        <f t="shared" si="26"/>
        <v>58031131143.01</v>
      </c>
      <c r="R34" s="18">
        <f t="shared" si="26"/>
        <v>7</v>
      </c>
      <c r="S34" s="83">
        <f t="shared" si="26"/>
        <v>4486678649</v>
      </c>
      <c r="T34" s="18">
        <f aca="true" t="shared" si="27" ref="T34:Y34">SUM(T29:T33)</f>
        <v>9</v>
      </c>
      <c r="U34" s="83">
        <f t="shared" si="27"/>
        <v>3686104473</v>
      </c>
      <c r="V34" s="18">
        <f t="shared" si="27"/>
        <v>6</v>
      </c>
      <c r="W34" s="83">
        <f t="shared" si="27"/>
        <v>3072272523</v>
      </c>
      <c r="X34" s="18">
        <f t="shared" si="27"/>
        <v>14</v>
      </c>
      <c r="Y34" s="83">
        <f t="shared" si="27"/>
        <v>10501755097</v>
      </c>
      <c r="Z34" s="18">
        <f aca="true" t="shared" si="28" ref="Z34:AE34">SUM(Z29:Z33)</f>
        <v>6</v>
      </c>
      <c r="AA34" s="83">
        <f t="shared" si="28"/>
        <v>1719070378</v>
      </c>
      <c r="AB34" s="18">
        <f t="shared" si="28"/>
        <v>11</v>
      </c>
      <c r="AC34" s="83">
        <f t="shared" si="28"/>
        <v>7458766282.860001</v>
      </c>
      <c r="AD34" s="18">
        <f t="shared" si="28"/>
        <v>10</v>
      </c>
      <c r="AE34" s="83">
        <f t="shared" si="28"/>
        <v>4287140173</v>
      </c>
      <c r="AF34" s="18">
        <f aca="true" t="shared" si="29" ref="AF34:AK34">SUM(AF29:AF33)</f>
        <v>3</v>
      </c>
      <c r="AG34" s="83">
        <f t="shared" si="29"/>
        <v>641656421</v>
      </c>
      <c r="AH34" s="18">
        <f t="shared" si="29"/>
        <v>3</v>
      </c>
      <c r="AI34" s="83">
        <f t="shared" si="29"/>
        <v>3320565196</v>
      </c>
      <c r="AJ34" s="18">
        <f t="shared" si="29"/>
        <v>2</v>
      </c>
      <c r="AK34" s="83">
        <f t="shared" si="29"/>
        <v>664467560</v>
      </c>
      <c r="AL34" s="18">
        <f aca="true" t="shared" si="30" ref="AL34:AM34">SUM(AL29:AL33)</f>
        <v>3</v>
      </c>
      <c r="AM34" s="83">
        <f t="shared" si="30"/>
        <v>2965625287</v>
      </c>
      <c r="AN34" s="29"/>
      <c r="AO34" s="30"/>
      <c r="AP34" s="29"/>
      <c r="AQ34" s="30"/>
      <c r="AR34" s="29"/>
      <c r="AS34" s="30"/>
      <c r="AT34" s="29"/>
      <c r="AU34" s="30"/>
      <c r="AV34" s="29"/>
      <c r="AW34" s="30"/>
      <c r="AX34" s="29"/>
      <c r="AY34" s="32"/>
      <c r="AZ34" s="29"/>
      <c r="BA34" s="30"/>
      <c r="BB34" s="33"/>
      <c r="BC34" s="32"/>
      <c r="BD34" s="34"/>
      <c r="BE34" s="32"/>
      <c r="BF34" s="35"/>
      <c r="BG34" s="36"/>
      <c r="BH34" s="35"/>
      <c r="BI34" s="36"/>
      <c r="BJ34" s="35"/>
      <c r="BK34" s="36"/>
    </row>
    <row r="35" spans="4:37" ht="15">
      <c r="D35"/>
      <c r="E35"/>
      <c r="F35"/>
      <c r="G35"/>
      <c r="H35"/>
      <c r="I35"/>
      <c r="J35"/>
      <c r="K35"/>
      <c r="L35"/>
      <c r="M35"/>
      <c r="N35"/>
      <c r="O35"/>
      <c r="P35"/>
      <c r="Q35"/>
      <c r="R35"/>
      <c r="S35"/>
      <c r="T35"/>
      <c r="U35"/>
      <c r="V35"/>
      <c r="W35"/>
      <c r="X35"/>
      <c r="Y35"/>
      <c r="Z35"/>
      <c r="AA35"/>
      <c r="AB35"/>
      <c r="AC35"/>
      <c r="AD35"/>
      <c r="AE35"/>
      <c r="AF35"/>
      <c r="AG35"/>
      <c r="AH35"/>
      <c r="AI35"/>
      <c r="AJ35"/>
      <c r="AK35"/>
    </row>
    <row r="36" spans="4:37" ht="15">
      <c r="D36"/>
      <c r="E36"/>
      <c r="F36"/>
      <c r="G36"/>
      <c r="H36"/>
      <c r="I36"/>
      <c r="J36"/>
      <c r="K36"/>
      <c r="L36"/>
      <c r="M36"/>
      <c r="N36"/>
      <c r="O36"/>
      <c r="P36"/>
      <c r="Q36"/>
      <c r="R36"/>
      <c r="S36"/>
      <c r="T36"/>
      <c r="U36"/>
      <c r="V36"/>
      <c r="W36"/>
      <c r="X36"/>
      <c r="Y36"/>
      <c r="Z36"/>
      <c r="AA36"/>
      <c r="AB36"/>
      <c r="AC36"/>
      <c r="AD36"/>
      <c r="AE36"/>
      <c r="AF36"/>
      <c r="AG36"/>
      <c r="AH36"/>
      <c r="AI36"/>
      <c r="AJ36"/>
      <c r="AK36"/>
    </row>
    <row r="37" spans="1:37" ht="25.8">
      <c r="A37" s="7" t="s">
        <v>34</v>
      </c>
      <c r="D37"/>
      <c r="E37"/>
      <c r="F37"/>
      <c r="G37"/>
      <c r="H37"/>
      <c r="I37"/>
      <c r="J37"/>
      <c r="K37"/>
      <c r="L37"/>
      <c r="M37"/>
      <c r="N37"/>
      <c r="O37"/>
      <c r="P37"/>
      <c r="Q37"/>
      <c r="R37"/>
      <c r="S37"/>
      <c r="T37"/>
      <c r="U37"/>
      <c r="V37"/>
      <c r="W37"/>
      <c r="X37"/>
      <c r="Y37"/>
      <c r="Z37"/>
      <c r="AA37"/>
      <c r="AB37"/>
      <c r="AC37"/>
      <c r="AD37"/>
      <c r="AE37"/>
      <c r="AF37"/>
      <c r="AG37"/>
      <c r="AH37"/>
      <c r="AI37"/>
      <c r="AJ37"/>
      <c r="AK37"/>
    </row>
    <row r="38" spans="1:64" s="5" customFormat="1" ht="31.5" customHeight="1">
      <c r="A38" s="8"/>
      <c r="B38" s="116" t="s">
        <v>48</v>
      </c>
      <c r="C38" s="116"/>
      <c r="D38" s="115" t="s">
        <v>126</v>
      </c>
      <c r="E38" s="116"/>
      <c r="F38" s="115" t="s">
        <v>93</v>
      </c>
      <c r="G38" s="116"/>
      <c r="H38" s="115" t="s">
        <v>85</v>
      </c>
      <c r="I38" s="116"/>
      <c r="J38" s="115" t="s">
        <v>80</v>
      </c>
      <c r="K38" s="116"/>
      <c r="L38" s="115" t="s">
        <v>75</v>
      </c>
      <c r="M38" s="116"/>
      <c r="N38" s="115" t="s">
        <v>74</v>
      </c>
      <c r="O38" s="116"/>
      <c r="P38" s="115" t="s">
        <v>70</v>
      </c>
      <c r="Q38" s="116"/>
      <c r="R38" s="115" t="s">
        <v>69</v>
      </c>
      <c r="S38" s="116"/>
      <c r="T38" s="115" t="s">
        <v>67</v>
      </c>
      <c r="U38" s="116"/>
      <c r="V38" s="115" t="s">
        <v>66</v>
      </c>
      <c r="W38" s="116"/>
      <c r="X38" s="115" t="s">
        <v>64</v>
      </c>
      <c r="Y38" s="116"/>
      <c r="Z38" s="115" t="s">
        <v>63</v>
      </c>
      <c r="AA38" s="116"/>
      <c r="AB38" s="115" t="s">
        <v>60</v>
      </c>
      <c r="AC38" s="116"/>
      <c r="AD38" s="115" t="s">
        <v>59</v>
      </c>
      <c r="AE38" s="116"/>
      <c r="AF38" s="115" t="s">
        <v>57</v>
      </c>
      <c r="AG38" s="116"/>
      <c r="AH38" s="115" t="s">
        <v>53</v>
      </c>
      <c r="AI38" s="116"/>
      <c r="AJ38" s="115" t="s">
        <v>52</v>
      </c>
      <c r="AK38" s="116"/>
      <c r="AL38" s="115" t="s">
        <v>51</v>
      </c>
      <c r="AM38" s="116"/>
      <c r="AN38" s="117"/>
      <c r="AO38" s="118"/>
      <c r="AP38" s="117"/>
      <c r="AQ38" s="118"/>
      <c r="AR38" s="117"/>
      <c r="AS38" s="118"/>
      <c r="AT38" s="117"/>
      <c r="AU38" s="118"/>
      <c r="AV38" s="117"/>
      <c r="AW38" s="118"/>
      <c r="AX38" s="117"/>
      <c r="AY38" s="118"/>
      <c r="AZ38" s="117"/>
      <c r="BA38" s="118"/>
      <c r="BB38" s="117"/>
      <c r="BC38" s="118"/>
      <c r="BD38" s="117"/>
      <c r="BE38" s="118"/>
      <c r="BF38" s="117"/>
      <c r="BG38" s="118"/>
      <c r="BH38" s="117"/>
      <c r="BI38" s="118"/>
      <c r="BJ38" s="117"/>
      <c r="BK38" s="117"/>
      <c r="BL38"/>
    </row>
    <row r="39" spans="2:64" s="5" customFormat="1" ht="32.25" customHeight="1">
      <c r="B39" s="89" t="s">
        <v>20</v>
      </c>
      <c r="C39" s="81" t="s">
        <v>21</v>
      </c>
      <c r="D39" s="89" t="s">
        <v>20</v>
      </c>
      <c r="E39" s="81" t="s">
        <v>21</v>
      </c>
      <c r="F39" s="89" t="s">
        <v>20</v>
      </c>
      <c r="G39" s="81" t="s">
        <v>21</v>
      </c>
      <c r="H39" s="89" t="s">
        <v>20</v>
      </c>
      <c r="I39" s="81" t="s">
        <v>21</v>
      </c>
      <c r="J39" s="89" t="s">
        <v>20</v>
      </c>
      <c r="K39" s="81" t="s">
        <v>21</v>
      </c>
      <c r="L39" s="89" t="s">
        <v>20</v>
      </c>
      <c r="M39" s="81" t="s">
        <v>21</v>
      </c>
      <c r="N39" s="89" t="s">
        <v>20</v>
      </c>
      <c r="O39" s="81" t="s">
        <v>21</v>
      </c>
      <c r="P39" s="89" t="s">
        <v>20</v>
      </c>
      <c r="Q39" s="81" t="s">
        <v>21</v>
      </c>
      <c r="R39" s="89" t="s">
        <v>20</v>
      </c>
      <c r="S39" s="81" t="s">
        <v>21</v>
      </c>
      <c r="T39" s="89" t="s">
        <v>20</v>
      </c>
      <c r="U39" s="81" t="s">
        <v>21</v>
      </c>
      <c r="V39" s="89" t="s">
        <v>20</v>
      </c>
      <c r="W39" s="81" t="s">
        <v>21</v>
      </c>
      <c r="X39" s="89" t="s">
        <v>20</v>
      </c>
      <c r="Y39" s="81" t="s">
        <v>21</v>
      </c>
      <c r="Z39" s="89" t="s">
        <v>20</v>
      </c>
      <c r="AA39" s="81" t="s">
        <v>21</v>
      </c>
      <c r="AB39" s="89" t="s">
        <v>20</v>
      </c>
      <c r="AC39" s="81" t="s">
        <v>21</v>
      </c>
      <c r="AD39" s="89" t="s">
        <v>20</v>
      </c>
      <c r="AE39" s="81" t="s">
        <v>21</v>
      </c>
      <c r="AF39" s="89" t="s">
        <v>20</v>
      </c>
      <c r="AG39" s="81" t="s">
        <v>21</v>
      </c>
      <c r="AH39" s="89" t="s">
        <v>20</v>
      </c>
      <c r="AI39" s="81" t="s">
        <v>21</v>
      </c>
      <c r="AJ39" s="89" t="s">
        <v>20</v>
      </c>
      <c r="AK39" s="81" t="s">
        <v>21</v>
      </c>
      <c r="AL39" s="89" t="s">
        <v>20</v>
      </c>
      <c r="AM39" s="81" t="s">
        <v>21</v>
      </c>
      <c r="AN39" s="4"/>
      <c r="AO39" s="20"/>
      <c r="AP39" s="4"/>
      <c r="AQ39" s="20"/>
      <c r="AR39" s="4"/>
      <c r="AS39" s="20"/>
      <c r="AT39" s="4"/>
      <c r="AU39" s="20"/>
      <c r="AV39" s="4"/>
      <c r="AW39" s="20"/>
      <c r="AX39" s="4"/>
      <c r="AY39" s="20"/>
      <c r="AZ39" s="4"/>
      <c r="BA39" s="20"/>
      <c r="BB39" s="4"/>
      <c r="BC39" s="20"/>
      <c r="BD39" s="4"/>
      <c r="BE39" s="20"/>
      <c r="BF39" s="4"/>
      <c r="BG39" s="20"/>
      <c r="BH39" s="4"/>
      <c r="BI39" s="20"/>
      <c r="BJ39" s="4"/>
      <c r="BK39" s="20"/>
      <c r="BL39"/>
    </row>
    <row r="40" spans="1:63" ht="21">
      <c r="A40" s="9" t="s">
        <v>31</v>
      </c>
      <c r="B40" s="92">
        <f aca="true" t="shared" si="31" ref="B40:C40">B12</f>
        <v>158</v>
      </c>
      <c r="C40" s="84">
        <f t="shared" si="31"/>
        <v>113515670660.71002</v>
      </c>
      <c r="D40" s="19">
        <f>D12</f>
        <v>6</v>
      </c>
      <c r="E40" s="84">
        <f>E12</f>
        <v>2539505718</v>
      </c>
      <c r="F40" s="19">
        <f aca="true" t="shared" si="32" ref="F40:Z40">F12</f>
        <v>6</v>
      </c>
      <c r="G40" s="84">
        <f t="shared" si="32"/>
        <v>4016042613.23</v>
      </c>
      <c r="H40" s="19">
        <f t="shared" si="32"/>
        <v>7</v>
      </c>
      <c r="I40" s="84">
        <f t="shared" si="32"/>
        <v>4901307876</v>
      </c>
      <c r="J40" s="19">
        <f t="shared" si="32"/>
        <v>4</v>
      </c>
      <c r="K40" s="84">
        <f t="shared" si="32"/>
        <v>724431395.61</v>
      </c>
      <c r="L40" s="19">
        <f t="shared" si="32"/>
        <v>4</v>
      </c>
      <c r="M40" s="84">
        <f t="shared" si="32"/>
        <v>1118322090</v>
      </c>
      <c r="N40" s="19">
        <f t="shared" si="32"/>
        <v>2</v>
      </c>
      <c r="O40" s="84">
        <f t="shared" si="32"/>
        <v>340906620</v>
      </c>
      <c r="P40" s="19">
        <f t="shared" si="32"/>
        <v>66</v>
      </c>
      <c r="Q40" s="84">
        <f t="shared" si="32"/>
        <v>57859131143.01</v>
      </c>
      <c r="R40" s="19">
        <f t="shared" si="32"/>
        <v>6</v>
      </c>
      <c r="S40" s="84">
        <f t="shared" si="32"/>
        <v>4465171199</v>
      </c>
      <c r="T40" s="19">
        <f t="shared" si="32"/>
        <v>6</v>
      </c>
      <c r="U40" s="84">
        <f t="shared" si="32"/>
        <v>3301450748</v>
      </c>
      <c r="V40" s="19">
        <f t="shared" si="32"/>
        <v>5</v>
      </c>
      <c r="W40" s="84">
        <f t="shared" si="32"/>
        <v>2989586780</v>
      </c>
      <c r="X40" s="19">
        <f t="shared" si="32"/>
        <v>12</v>
      </c>
      <c r="Y40" s="84">
        <f t="shared" si="32"/>
        <v>10439880097</v>
      </c>
      <c r="Z40" s="19">
        <f t="shared" si="32"/>
        <v>5</v>
      </c>
      <c r="AA40" s="84">
        <v>0</v>
      </c>
      <c r="AB40" s="19">
        <f aca="true" t="shared" si="33" ref="AB40:AM40">AB12</f>
        <v>11</v>
      </c>
      <c r="AC40" s="84">
        <f t="shared" si="33"/>
        <v>7458766282.860001</v>
      </c>
      <c r="AD40" s="19">
        <f t="shared" si="33"/>
        <v>7</v>
      </c>
      <c r="AE40" s="84">
        <f t="shared" si="33"/>
        <v>4058210153</v>
      </c>
      <c r="AF40" s="19">
        <f t="shared" si="33"/>
        <v>3</v>
      </c>
      <c r="AG40" s="84">
        <f t="shared" si="33"/>
        <v>641656421</v>
      </c>
      <c r="AH40" s="19">
        <f t="shared" si="33"/>
        <v>3</v>
      </c>
      <c r="AI40" s="84">
        <f t="shared" si="33"/>
        <v>3320565196</v>
      </c>
      <c r="AJ40" s="19">
        <f t="shared" si="33"/>
        <v>2</v>
      </c>
      <c r="AK40" s="84">
        <f t="shared" si="33"/>
        <v>664467560</v>
      </c>
      <c r="AL40" s="19">
        <f t="shared" si="33"/>
        <v>3</v>
      </c>
      <c r="AM40" s="84">
        <f t="shared" si="33"/>
        <v>2965625287</v>
      </c>
      <c r="AN40" s="38"/>
      <c r="AO40" s="39"/>
      <c r="AP40" s="38"/>
      <c r="AQ40" s="39"/>
      <c r="AR40" s="38"/>
      <c r="AS40" s="39"/>
      <c r="AT40" s="38"/>
      <c r="AU40" s="39"/>
      <c r="AV40" s="38"/>
      <c r="AW40" s="39"/>
      <c r="AX40" s="40"/>
      <c r="AY40" s="40"/>
      <c r="AZ40" s="38"/>
      <c r="BA40" s="39"/>
      <c r="BB40" s="41"/>
      <c r="BC40" s="40"/>
      <c r="BD40" s="42"/>
      <c r="BE40" s="40"/>
      <c r="BF40" s="43"/>
      <c r="BG40" s="44"/>
      <c r="BH40" s="43"/>
      <c r="BI40" s="44"/>
      <c r="BJ40" s="43"/>
      <c r="BK40" s="44"/>
    </row>
    <row r="41" spans="1:63" ht="21">
      <c r="A41" s="9" t="s">
        <v>32</v>
      </c>
      <c r="B41" s="92">
        <f aca="true" t="shared" si="34" ref="B41:C41">B23</f>
        <v>25</v>
      </c>
      <c r="C41" s="84">
        <f t="shared" si="34"/>
        <v>1918376177</v>
      </c>
      <c r="D41" s="19">
        <f>D23</f>
        <v>4</v>
      </c>
      <c r="E41" s="84">
        <f>E23</f>
        <v>525526496</v>
      </c>
      <c r="F41" s="19">
        <f aca="true" t="shared" si="35" ref="F41:AM41">F23</f>
        <v>1</v>
      </c>
      <c r="G41" s="84">
        <f t="shared" si="35"/>
        <v>29000000</v>
      </c>
      <c r="H41" s="19">
        <f t="shared" si="35"/>
        <v>4</v>
      </c>
      <c r="I41" s="84">
        <f t="shared" si="35"/>
        <v>103305875</v>
      </c>
      <c r="J41" s="19">
        <f t="shared" si="35"/>
        <v>2</v>
      </c>
      <c r="K41" s="84">
        <f t="shared" si="35"/>
        <v>48001889</v>
      </c>
      <c r="L41" s="19">
        <f t="shared" si="35"/>
        <v>2</v>
      </c>
      <c r="M41" s="84">
        <f t="shared" si="35"/>
        <v>252463082</v>
      </c>
      <c r="N41" s="19">
        <f t="shared" si="35"/>
        <v>0</v>
      </c>
      <c r="O41" s="84">
        <f t="shared" si="35"/>
        <v>0</v>
      </c>
      <c r="P41" s="19">
        <f t="shared" si="35"/>
        <v>1</v>
      </c>
      <c r="Q41" s="84">
        <f t="shared" si="35"/>
        <v>172000000</v>
      </c>
      <c r="R41" s="19">
        <f t="shared" si="35"/>
        <v>1</v>
      </c>
      <c r="S41" s="84">
        <f t="shared" si="35"/>
        <v>21507450</v>
      </c>
      <c r="T41" s="19">
        <f t="shared" si="35"/>
        <v>3</v>
      </c>
      <c r="U41" s="84">
        <f t="shared" si="35"/>
        <v>384653725</v>
      </c>
      <c r="V41" s="19">
        <f t="shared" si="35"/>
        <v>1</v>
      </c>
      <c r="W41" s="84">
        <f t="shared" si="35"/>
        <v>82685743</v>
      </c>
      <c r="X41" s="19">
        <f t="shared" si="35"/>
        <v>2</v>
      </c>
      <c r="Y41" s="84">
        <f t="shared" si="35"/>
        <v>61875000</v>
      </c>
      <c r="Z41" s="19">
        <f t="shared" si="35"/>
        <v>1</v>
      </c>
      <c r="AA41" s="84">
        <f t="shared" si="35"/>
        <v>8426897</v>
      </c>
      <c r="AB41" s="19">
        <f t="shared" si="35"/>
        <v>0</v>
      </c>
      <c r="AC41" s="84">
        <f t="shared" si="35"/>
        <v>0</v>
      </c>
      <c r="AD41" s="19">
        <f t="shared" si="35"/>
        <v>3</v>
      </c>
      <c r="AE41" s="84">
        <f t="shared" si="35"/>
        <v>228930020</v>
      </c>
      <c r="AF41" s="19">
        <f t="shared" si="35"/>
        <v>0</v>
      </c>
      <c r="AG41" s="84">
        <f t="shared" si="35"/>
        <v>0</v>
      </c>
      <c r="AH41" s="19">
        <f t="shared" si="35"/>
        <v>0</v>
      </c>
      <c r="AI41" s="84">
        <f t="shared" si="35"/>
        <v>0</v>
      </c>
      <c r="AJ41" s="19">
        <f t="shared" si="35"/>
        <v>0</v>
      </c>
      <c r="AK41" s="84">
        <f t="shared" si="35"/>
        <v>0</v>
      </c>
      <c r="AL41" s="19">
        <f t="shared" si="35"/>
        <v>0</v>
      </c>
      <c r="AM41" s="84">
        <f t="shared" si="35"/>
        <v>0</v>
      </c>
      <c r="AN41" s="38"/>
      <c r="AO41" s="39"/>
      <c r="AP41" s="38"/>
      <c r="AQ41" s="39"/>
      <c r="AR41" s="38"/>
      <c r="AS41" s="39"/>
      <c r="AT41" s="38"/>
      <c r="AU41" s="39"/>
      <c r="AV41" s="38"/>
      <c r="AW41" s="39"/>
      <c r="AX41" s="40"/>
      <c r="AY41" s="40"/>
      <c r="AZ41" s="38"/>
      <c r="BA41" s="39"/>
      <c r="BB41" s="41"/>
      <c r="BC41" s="40"/>
      <c r="BD41" s="42"/>
      <c r="BE41" s="40"/>
      <c r="BF41" s="43"/>
      <c r="BG41" s="44"/>
      <c r="BH41" s="43"/>
      <c r="BI41" s="44"/>
      <c r="BJ41" s="43"/>
      <c r="BK41" s="44"/>
    </row>
    <row r="42" spans="1:61" ht="21">
      <c r="A42" s="9" t="s">
        <v>33</v>
      </c>
      <c r="B42" s="91">
        <f aca="true" t="shared" si="36" ref="B42:C42">B34</f>
        <v>183</v>
      </c>
      <c r="C42" s="83">
        <f t="shared" si="36"/>
        <v>115434046837.71002</v>
      </c>
      <c r="D42" s="18">
        <f>D34</f>
        <v>10</v>
      </c>
      <c r="E42" s="83">
        <f>E34</f>
        <v>3065032214</v>
      </c>
      <c r="F42" s="18">
        <f aca="true" t="shared" si="37" ref="F42:AM42">F34</f>
        <v>7</v>
      </c>
      <c r="G42" s="83">
        <f t="shared" si="37"/>
        <v>4045042613.23</v>
      </c>
      <c r="H42" s="18">
        <f t="shared" si="37"/>
        <v>11</v>
      </c>
      <c r="I42" s="83">
        <f t="shared" si="37"/>
        <v>5004613751</v>
      </c>
      <c r="J42" s="18">
        <f t="shared" si="37"/>
        <v>6</v>
      </c>
      <c r="K42" s="83">
        <f t="shared" si="37"/>
        <v>772433284.61</v>
      </c>
      <c r="L42" s="18">
        <f t="shared" si="37"/>
        <v>6</v>
      </c>
      <c r="M42" s="83">
        <f t="shared" si="37"/>
        <v>1370785172</v>
      </c>
      <c r="N42" s="18">
        <f t="shared" si="37"/>
        <v>2</v>
      </c>
      <c r="O42" s="83">
        <f t="shared" si="37"/>
        <v>340906620</v>
      </c>
      <c r="P42" s="18">
        <f t="shared" si="37"/>
        <v>67</v>
      </c>
      <c r="Q42" s="83">
        <f t="shared" si="37"/>
        <v>58031131143.01</v>
      </c>
      <c r="R42" s="18">
        <f t="shared" si="37"/>
        <v>7</v>
      </c>
      <c r="S42" s="83">
        <f t="shared" si="37"/>
        <v>4486678649</v>
      </c>
      <c r="T42" s="18">
        <f t="shared" si="37"/>
        <v>9</v>
      </c>
      <c r="U42" s="83">
        <f t="shared" si="37"/>
        <v>3686104473</v>
      </c>
      <c r="V42" s="18">
        <f t="shared" si="37"/>
        <v>6</v>
      </c>
      <c r="W42" s="83">
        <f t="shared" si="37"/>
        <v>3072272523</v>
      </c>
      <c r="X42" s="18">
        <f t="shared" si="37"/>
        <v>14</v>
      </c>
      <c r="Y42" s="83">
        <f t="shared" si="37"/>
        <v>10501755097</v>
      </c>
      <c r="Z42" s="18">
        <f t="shared" si="37"/>
        <v>6</v>
      </c>
      <c r="AA42" s="83">
        <f t="shared" si="37"/>
        <v>1719070378</v>
      </c>
      <c r="AB42" s="18">
        <f t="shared" si="37"/>
        <v>11</v>
      </c>
      <c r="AC42" s="83">
        <f t="shared" si="37"/>
        <v>7458766282.860001</v>
      </c>
      <c r="AD42" s="18">
        <f t="shared" si="37"/>
        <v>10</v>
      </c>
      <c r="AE42" s="83">
        <f t="shared" si="37"/>
        <v>4287140173</v>
      </c>
      <c r="AF42" s="18">
        <f t="shared" si="37"/>
        <v>3</v>
      </c>
      <c r="AG42" s="83">
        <f t="shared" si="37"/>
        <v>641656421</v>
      </c>
      <c r="AH42" s="18">
        <f t="shared" si="37"/>
        <v>3</v>
      </c>
      <c r="AI42" s="83">
        <f t="shared" si="37"/>
        <v>3320565196</v>
      </c>
      <c r="AJ42" s="18">
        <f t="shared" si="37"/>
        <v>2</v>
      </c>
      <c r="AK42" s="83">
        <f t="shared" si="37"/>
        <v>664467560</v>
      </c>
      <c r="AL42" s="18">
        <f t="shared" si="37"/>
        <v>3</v>
      </c>
      <c r="AM42" s="83">
        <f t="shared" si="37"/>
        <v>2965625287</v>
      </c>
      <c r="AN42" s="29"/>
      <c r="AO42" s="30"/>
      <c r="AP42" s="29"/>
      <c r="AQ42" s="30"/>
      <c r="AR42" s="29"/>
      <c r="AS42" s="30"/>
      <c r="AT42" s="29"/>
      <c r="AU42" s="30"/>
      <c r="AV42" s="32"/>
      <c r="AW42" s="32"/>
      <c r="AX42" s="29"/>
      <c r="AY42" s="30"/>
      <c r="AZ42" s="33"/>
      <c r="BA42" s="32"/>
      <c r="BB42" s="34"/>
      <c r="BC42" s="32"/>
      <c r="BD42" s="35"/>
      <c r="BE42" s="36"/>
      <c r="BF42" s="35"/>
      <c r="BG42" s="36"/>
      <c r="BH42" s="35"/>
      <c r="BI42" s="36"/>
    </row>
    <row r="46" ht="28.5">
      <c r="A46" s="11" t="s">
        <v>39</v>
      </c>
    </row>
    <row r="47" spans="1:2" ht="28.8">
      <c r="A47" s="11" t="s">
        <v>44</v>
      </c>
      <c r="B47" s="110" t="s">
        <v>127</v>
      </c>
    </row>
    <row r="48" ht="25.8">
      <c r="A48" s="10"/>
    </row>
    <row r="49" spans="2:3" ht="18.75">
      <c r="B49" s="120" t="s">
        <v>38</v>
      </c>
      <c r="C49" s="120"/>
    </row>
    <row r="50" spans="2:38" s="5" customFormat="1" ht="46.5" customHeight="1">
      <c r="B50" s="93"/>
      <c r="C50" s="80" t="s">
        <v>50</v>
      </c>
      <c r="D50" s="96" t="s">
        <v>125</v>
      </c>
      <c r="E50" s="96" t="s">
        <v>86</v>
      </c>
      <c r="F50" s="96" t="s">
        <v>76</v>
      </c>
      <c r="G50" s="96" t="s">
        <v>73</v>
      </c>
      <c r="H50" s="96" t="s">
        <v>68</v>
      </c>
      <c r="I50" s="96" t="s">
        <v>65</v>
      </c>
      <c r="J50" s="96" t="s">
        <v>61</v>
      </c>
      <c r="K50" s="96" t="s">
        <v>58</v>
      </c>
      <c r="L50" s="96" t="s">
        <v>49</v>
      </c>
      <c r="M50" s="93"/>
      <c r="N50" s="85"/>
      <c r="O50" s="93"/>
      <c r="P50" s="85"/>
      <c r="Q50" s="93"/>
      <c r="R50" s="85"/>
      <c r="S50" s="93"/>
      <c r="T50" s="85"/>
      <c r="U50" s="93"/>
      <c r="V50" s="85"/>
      <c r="W50" s="93"/>
      <c r="X50" s="85"/>
      <c r="Y50" s="93"/>
      <c r="Z50" s="85"/>
      <c r="AA50" s="93"/>
      <c r="AB50" s="85"/>
      <c r="AC50" s="93"/>
      <c r="AD50" s="85"/>
      <c r="AE50" s="93"/>
      <c r="AF50" s="85"/>
      <c r="AG50" s="93"/>
      <c r="AH50" s="85"/>
      <c r="AI50" s="93"/>
      <c r="AJ50" s="85"/>
      <c r="AK50" s="93"/>
      <c r="AL50" s="85"/>
    </row>
    <row r="51" spans="2:38" ht="21">
      <c r="B51" s="94" t="s">
        <v>31</v>
      </c>
      <c r="C51" s="86">
        <f>L51+K51+J51+I51+H51+G51+F51+E51+D51</f>
        <v>111805.02717971</v>
      </c>
      <c r="D51" s="86">
        <f>(E40+G40)/1000000</f>
        <v>6555.548331229999</v>
      </c>
      <c r="E51" s="86">
        <f>(I40+K40)/1000000</f>
        <v>5625.739271609999</v>
      </c>
      <c r="F51" s="86">
        <f>(M40+O40)/1000000</f>
        <v>1459.22871</v>
      </c>
      <c r="G51" s="86">
        <f>(Q40+S40)/1000000</f>
        <v>62324.30234201</v>
      </c>
      <c r="H51" s="86">
        <f>(U40+W40)/1000000</f>
        <v>6291.037528</v>
      </c>
      <c r="I51" s="86">
        <f>(Y40+AA40)/1000000</f>
        <v>10439.880097</v>
      </c>
      <c r="J51" s="86">
        <f>(AC40+AE40)/1000000</f>
        <v>11516.97643586</v>
      </c>
      <c r="K51" s="86">
        <f>(AG40+AI40)/1000000</f>
        <v>3962.221617</v>
      </c>
      <c r="L51" s="86">
        <f>(AK40+AM40)/1000000</f>
        <v>3630.092847</v>
      </c>
      <c r="M51" s="88"/>
      <c r="N51" s="79"/>
      <c r="O51" s="88"/>
      <c r="P51" s="79"/>
      <c r="Q51" s="88"/>
      <c r="R51" s="79"/>
      <c r="S51" s="88"/>
      <c r="T51" s="79"/>
      <c r="U51" s="88"/>
      <c r="V51" s="79"/>
      <c r="W51" s="88"/>
      <c r="X51" s="79"/>
      <c r="Y51" s="88"/>
      <c r="Z51" s="79"/>
      <c r="AA51" s="88"/>
      <c r="AB51" s="79"/>
      <c r="AC51" s="88"/>
      <c r="AD51" s="79"/>
      <c r="AE51" s="88"/>
      <c r="AF51" s="79"/>
      <c r="AG51" s="88"/>
      <c r="AH51" s="79"/>
      <c r="AI51" s="88"/>
      <c r="AJ51" s="79"/>
      <c r="AK51" s="88"/>
      <c r="AL51" s="79"/>
    </row>
    <row r="52" spans="2:38" ht="21">
      <c r="B52" s="94" t="s">
        <v>36</v>
      </c>
      <c r="C52" s="86">
        <f>L52+K52+J52+I52+H52+G52+F52+E52+D52</f>
        <v>1918.3761769999999</v>
      </c>
      <c r="D52" s="86">
        <f>(E41+G41)/1000000</f>
        <v>554.526496</v>
      </c>
      <c r="E52" s="86">
        <f>(I41+K41)/1000000</f>
        <v>151.307764</v>
      </c>
      <c r="F52" s="86">
        <f>(M41+O41)/1000000</f>
        <v>252.46308199999999</v>
      </c>
      <c r="G52" s="86">
        <f>(Q41+S41)/1000000</f>
        <v>193.50745</v>
      </c>
      <c r="H52" s="86">
        <f>(U41+W41)/1000000</f>
        <v>467.339468</v>
      </c>
      <c r="I52" s="86">
        <f>(Y41+AA41)/1000000</f>
        <v>70.301897</v>
      </c>
      <c r="J52" s="86">
        <f>(AC41+AE41)/1000000</f>
        <v>228.93002</v>
      </c>
      <c r="K52" s="86">
        <f>(AG41+AI41)/1000000</f>
        <v>0</v>
      </c>
      <c r="L52" s="86">
        <f>(AK41+AM41)/1000000</f>
        <v>0</v>
      </c>
      <c r="M52" s="88"/>
      <c r="N52" s="79"/>
      <c r="O52" s="88"/>
      <c r="P52" s="79"/>
      <c r="Q52" s="88"/>
      <c r="R52" s="79"/>
      <c r="S52" s="88"/>
      <c r="T52" s="79"/>
      <c r="U52" s="88"/>
      <c r="V52" s="79"/>
      <c r="W52" s="88"/>
      <c r="X52" s="79"/>
      <c r="Y52" s="88"/>
      <c r="Z52" s="79"/>
      <c r="AA52" s="88"/>
      <c r="AB52" s="79"/>
      <c r="AC52" s="88"/>
      <c r="AD52" s="79"/>
      <c r="AE52" s="88"/>
      <c r="AF52" s="79"/>
      <c r="AG52" s="88"/>
      <c r="AH52" s="79"/>
      <c r="AI52" s="88"/>
      <c r="AJ52" s="79"/>
      <c r="AK52" s="88"/>
      <c r="AL52" s="79"/>
    </row>
    <row r="53" spans="2:38" ht="21">
      <c r="B53" s="94" t="s">
        <v>33</v>
      </c>
      <c r="C53" s="84">
        <f>+C51+C52</f>
        <v>113723.40335671</v>
      </c>
      <c r="D53" s="84">
        <f>+D51+D52</f>
        <v>7110.074827229999</v>
      </c>
      <c r="E53" s="84">
        <f>+E51+E52</f>
        <v>5777.0470356099995</v>
      </c>
      <c r="F53" s="84">
        <f>+F51+F52</f>
        <v>1711.691792</v>
      </c>
      <c r="G53" s="84">
        <f>+G51+G52</f>
        <v>62517.80979201</v>
      </c>
      <c r="H53" s="84">
        <f>+H51+H52</f>
        <v>6758.376996</v>
      </c>
      <c r="I53" s="84">
        <f aca="true" t="shared" si="38" ref="I53:L53">+I51+I52</f>
        <v>10510.181993999999</v>
      </c>
      <c r="J53" s="84">
        <f t="shared" si="38"/>
        <v>11745.90645586</v>
      </c>
      <c r="K53" s="84">
        <f t="shared" si="38"/>
        <v>3962.221617</v>
      </c>
      <c r="L53" s="84">
        <f t="shared" si="38"/>
        <v>3630.092847</v>
      </c>
      <c r="M53" s="88"/>
      <c r="N53" s="79"/>
      <c r="O53" s="88"/>
      <c r="P53" s="79"/>
      <c r="Q53" s="88"/>
      <c r="R53" s="79"/>
      <c r="S53" s="88"/>
      <c r="T53" s="79"/>
      <c r="U53" s="88"/>
      <c r="V53" s="79"/>
      <c r="W53" s="88"/>
      <c r="X53" s="79"/>
      <c r="Y53" s="88"/>
      <c r="Z53" s="79"/>
      <c r="AA53" s="88"/>
      <c r="AB53" s="79"/>
      <c r="AC53" s="88"/>
      <c r="AD53" s="79"/>
      <c r="AE53" s="88"/>
      <c r="AF53" s="79"/>
      <c r="AG53" s="88"/>
      <c r="AH53" s="79"/>
      <c r="AI53" s="88"/>
      <c r="AJ53" s="79"/>
      <c r="AK53" s="88"/>
      <c r="AL53" s="79"/>
    </row>
    <row r="54" spans="4:37" ht="15">
      <c r="D54" s="79"/>
      <c r="E54" s="88"/>
      <c r="F54" s="79"/>
      <c r="G54" s="88"/>
      <c r="H54" s="79"/>
      <c r="I54" s="88"/>
      <c r="J54" s="79"/>
      <c r="K54" s="88"/>
      <c r="L54" s="79"/>
      <c r="M54" s="88"/>
      <c r="N54" s="79"/>
      <c r="O54" s="88"/>
      <c r="P54" s="79"/>
      <c r="Q54" s="88"/>
      <c r="R54" s="79"/>
      <c r="S54" s="88"/>
      <c r="T54" s="79"/>
      <c r="U54" s="88"/>
      <c r="V54" s="79"/>
      <c r="W54" s="88"/>
      <c r="X54" s="79"/>
      <c r="Y54" s="88"/>
      <c r="Z54" s="79"/>
      <c r="AA54"/>
      <c r="AB54"/>
      <c r="AC54"/>
      <c r="AD54"/>
      <c r="AE54"/>
      <c r="AF54"/>
      <c r="AG54"/>
      <c r="AH54"/>
      <c r="AI54"/>
      <c r="AJ54"/>
      <c r="AK54"/>
    </row>
    <row r="55" spans="4:37" ht="15">
      <c r="D55" s="79"/>
      <c r="E55" s="88"/>
      <c r="F55" s="79"/>
      <c r="G55" s="88"/>
      <c r="H55" s="79"/>
      <c r="I55" s="88"/>
      <c r="J55" s="79"/>
      <c r="K55" s="88"/>
      <c r="L55" s="79"/>
      <c r="M55" s="88"/>
      <c r="N55" s="79"/>
      <c r="O55" s="88"/>
      <c r="P55" s="79"/>
      <c r="Q55" s="88"/>
      <c r="R55" s="79"/>
      <c r="S55" s="88"/>
      <c r="T55" s="79"/>
      <c r="U55" s="88"/>
      <c r="V55" s="79"/>
      <c r="W55" s="88"/>
      <c r="X55" s="79"/>
      <c r="Y55" s="88"/>
      <c r="Z55" s="79"/>
      <c r="AA55"/>
      <c r="AB55"/>
      <c r="AC55"/>
      <c r="AD55"/>
      <c r="AE55"/>
      <c r="AF55"/>
      <c r="AG55"/>
      <c r="AH55"/>
      <c r="AI55"/>
      <c r="AJ55"/>
      <c r="AK55"/>
    </row>
    <row r="56" spans="3:37" ht="23.25" customHeight="1">
      <c r="C56" s="87" t="s">
        <v>37</v>
      </c>
      <c r="D56" s="79"/>
      <c r="E56" s="88"/>
      <c r="F56" s="79"/>
      <c r="G56" s="88"/>
      <c r="H56" s="79"/>
      <c r="I56" s="88"/>
      <c r="J56" s="79"/>
      <c r="K56" s="88"/>
      <c r="L56" s="79"/>
      <c r="M56" s="88"/>
      <c r="N56" s="79"/>
      <c r="O56" s="88"/>
      <c r="P56" s="79"/>
      <c r="Q56" s="88"/>
      <c r="R56" s="79"/>
      <c r="S56" s="88"/>
      <c r="T56" s="79"/>
      <c r="U56" s="88"/>
      <c r="V56" s="79"/>
      <c r="W56" s="88"/>
      <c r="X56" s="79"/>
      <c r="Y56" s="88"/>
      <c r="Z56" s="79"/>
      <c r="AA56"/>
      <c r="AB56"/>
      <c r="AC56"/>
      <c r="AD56"/>
      <c r="AE56"/>
      <c r="AF56"/>
      <c r="AG56"/>
      <c r="AH56"/>
      <c r="AI56"/>
      <c r="AJ56"/>
      <c r="AK56"/>
    </row>
    <row r="57" spans="2:38" s="5" customFormat="1" ht="48" customHeight="1">
      <c r="B57" s="93"/>
      <c r="C57" s="80" t="s">
        <v>50</v>
      </c>
      <c r="D57" s="96" t="s">
        <v>125</v>
      </c>
      <c r="E57" s="96" t="s">
        <v>86</v>
      </c>
      <c r="F57" s="96" t="s">
        <v>76</v>
      </c>
      <c r="G57" s="96" t="s">
        <v>73</v>
      </c>
      <c r="H57" s="96" t="s">
        <v>68</v>
      </c>
      <c r="I57" s="96" t="s">
        <v>65</v>
      </c>
      <c r="J57" s="96" t="s">
        <v>61</v>
      </c>
      <c r="K57" s="96" t="s">
        <v>58</v>
      </c>
      <c r="L57" s="96" t="s">
        <v>49</v>
      </c>
      <c r="M57" s="93"/>
      <c r="N57" s="85"/>
      <c r="O57" s="93"/>
      <c r="P57" s="85"/>
      <c r="Q57" s="93"/>
      <c r="R57" s="85"/>
      <c r="S57" s="93"/>
      <c r="T57" s="85"/>
      <c r="U57" s="93"/>
      <c r="V57" s="85"/>
      <c r="W57" s="93"/>
      <c r="X57" s="85"/>
      <c r="Y57" s="93"/>
      <c r="Z57" s="85"/>
      <c r="AA57" s="93"/>
      <c r="AB57" s="85"/>
      <c r="AC57" s="93"/>
      <c r="AD57" s="85"/>
      <c r="AE57" s="93"/>
      <c r="AF57" s="85"/>
      <c r="AG57" s="93"/>
      <c r="AH57" s="85"/>
      <c r="AI57" s="93"/>
      <c r="AJ57" s="85"/>
      <c r="AK57" s="93"/>
      <c r="AL57" s="85"/>
    </row>
    <row r="58" spans="2:38" ht="21">
      <c r="B58" s="94" t="s">
        <v>31</v>
      </c>
      <c r="C58" s="95">
        <f>L58+K58+J58+I58+H58+G58+F58+E58+D58</f>
        <v>158</v>
      </c>
      <c r="D58" s="95">
        <f>D40+F40</f>
        <v>12</v>
      </c>
      <c r="E58" s="95">
        <f>H40+J40</f>
        <v>11</v>
      </c>
      <c r="F58" s="95">
        <f>L40+N40</f>
        <v>6</v>
      </c>
      <c r="G58" s="95">
        <f>P40+R40</f>
        <v>72</v>
      </c>
      <c r="H58" s="95">
        <f>T40+V40</f>
        <v>11</v>
      </c>
      <c r="I58" s="95">
        <f>X40+Z40</f>
        <v>17</v>
      </c>
      <c r="J58" s="95">
        <f>AB40+AD40</f>
        <v>18</v>
      </c>
      <c r="K58" s="95">
        <f>AF40+AH40</f>
        <v>6</v>
      </c>
      <c r="L58" s="95">
        <f>AJ40+AL40</f>
        <v>5</v>
      </c>
      <c r="M58" s="88"/>
      <c r="N58" s="79"/>
      <c r="O58" s="88"/>
      <c r="P58" s="79"/>
      <c r="Q58" s="88"/>
      <c r="R58" s="79"/>
      <c r="S58" s="88"/>
      <c r="T58" s="79"/>
      <c r="U58" s="88"/>
      <c r="V58" s="79"/>
      <c r="W58" s="88"/>
      <c r="X58" s="79"/>
      <c r="Y58" s="88"/>
      <c r="Z58" s="79"/>
      <c r="AA58" s="88"/>
      <c r="AB58" s="79"/>
      <c r="AC58" s="88"/>
      <c r="AD58" s="79"/>
      <c r="AE58" s="88"/>
      <c r="AF58" s="79"/>
      <c r="AG58" s="88"/>
      <c r="AH58" s="79"/>
      <c r="AI58" s="88"/>
      <c r="AJ58" s="79"/>
      <c r="AK58" s="88"/>
      <c r="AL58" s="79"/>
    </row>
    <row r="59" spans="2:38" ht="21">
      <c r="B59" s="94" t="s">
        <v>36</v>
      </c>
      <c r="C59" s="95">
        <f>L59+K59+J59+I59+H59+G59+F59+E59+D59</f>
        <v>25</v>
      </c>
      <c r="D59" s="95">
        <f aca="true" t="shared" si="39" ref="D59:D60">D41+F41</f>
        <v>5</v>
      </c>
      <c r="E59" s="95">
        <f aca="true" t="shared" si="40" ref="E59:E60">H41+J41</f>
        <v>6</v>
      </c>
      <c r="F59" s="95">
        <f aca="true" t="shared" si="41" ref="F59">L41+N41</f>
        <v>2</v>
      </c>
      <c r="G59" s="95">
        <f>P41+R41</f>
        <v>2</v>
      </c>
      <c r="H59" s="95">
        <f>T41+V41</f>
        <v>4</v>
      </c>
      <c r="I59" s="95">
        <f>X41+Z41</f>
        <v>3</v>
      </c>
      <c r="J59" s="95">
        <f>AB41+AD41</f>
        <v>3</v>
      </c>
      <c r="K59" s="95">
        <f>AF41+AH41</f>
        <v>0</v>
      </c>
      <c r="L59" s="95">
        <f aca="true" t="shared" si="42" ref="L59:L60">AJ41+AL41</f>
        <v>0</v>
      </c>
      <c r="M59" s="88"/>
      <c r="N59" s="79"/>
      <c r="O59" s="88"/>
      <c r="P59" s="79"/>
      <c r="Q59" s="88"/>
      <c r="R59" s="79"/>
      <c r="S59" s="88"/>
      <c r="T59" s="79"/>
      <c r="U59" s="88"/>
      <c r="V59" s="79"/>
      <c r="W59" s="88"/>
      <c r="X59" s="79"/>
      <c r="Y59" s="88"/>
      <c r="Z59" s="79"/>
      <c r="AA59" s="88"/>
      <c r="AB59" s="79"/>
      <c r="AC59" s="88"/>
      <c r="AD59" s="79"/>
      <c r="AE59" s="88"/>
      <c r="AF59" s="79"/>
      <c r="AG59" s="88"/>
      <c r="AH59" s="79"/>
      <c r="AI59" s="88"/>
      <c r="AJ59" s="79"/>
      <c r="AK59" s="88"/>
      <c r="AL59" s="79"/>
    </row>
    <row r="60" spans="2:38" ht="21">
      <c r="B60" s="94" t="s">
        <v>33</v>
      </c>
      <c r="C60" s="95">
        <f>L60+K60+J60+I60+H60+G60+F60+E60+D60</f>
        <v>183</v>
      </c>
      <c r="D60" s="95">
        <f t="shared" si="39"/>
        <v>17</v>
      </c>
      <c r="E60" s="95">
        <f t="shared" si="40"/>
        <v>17</v>
      </c>
      <c r="F60" s="95">
        <f>L42+N42</f>
        <v>8</v>
      </c>
      <c r="G60" s="95">
        <f>P42+R42</f>
        <v>74</v>
      </c>
      <c r="H60" s="95">
        <f>T42+V42</f>
        <v>15</v>
      </c>
      <c r="I60" s="95">
        <f>X42+Z42</f>
        <v>20</v>
      </c>
      <c r="J60" s="95">
        <f>AB42+AD42</f>
        <v>21</v>
      </c>
      <c r="K60" s="95">
        <f>AF42+AH42</f>
        <v>6</v>
      </c>
      <c r="L60" s="95">
        <f t="shared" si="42"/>
        <v>5</v>
      </c>
      <c r="M60" s="88"/>
      <c r="N60" s="79"/>
      <c r="O60" s="88"/>
      <c r="P60" s="79"/>
      <c r="Q60" s="88"/>
      <c r="R60" s="79"/>
      <c r="S60" s="88"/>
      <c r="T60" s="79"/>
      <c r="U60" s="88"/>
      <c r="V60" s="79"/>
      <c r="W60" s="88"/>
      <c r="X60" s="79"/>
      <c r="Y60" s="88"/>
      <c r="Z60" s="79"/>
      <c r="AA60" s="88"/>
      <c r="AB60" s="79"/>
      <c r="AC60" s="88"/>
      <c r="AD60" s="79"/>
      <c r="AE60" s="88"/>
      <c r="AF60" s="79"/>
      <c r="AG60" s="88"/>
      <c r="AH60" s="79"/>
      <c r="AI60" s="88"/>
      <c r="AJ60" s="79"/>
      <c r="AK60" s="88"/>
      <c r="AL60" s="79"/>
    </row>
    <row r="61" ht="15">
      <c r="D61" s="79"/>
    </row>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spans="1:37" s="5" customFormat="1" ht="31.5" customHeight="1">
      <c r="A85" s="13" t="s">
        <v>40</v>
      </c>
      <c r="B85" s="93"/>
      <c r="C85" s="85"/>
      <c r="D85" s="93"/>
      <c r="E85" s="85"/>
      <c r="F85" s="93"/>
      <c r="G85" s="85"/>
      <c r="H85" s="93"/>
      <c r="I85" s="85"/>
      <c r="J85" s="93"/>
      <c r="K85" s="85"/>
      <c r="L85" s="93"/>
      <c r="M85" s="85"/>
      <c r="N85" s="93"/>
      <c r="O85" s="85"/>
      <c r="P85" s="93"/>
      <c r="Q85" s="85"/>
      <c r="R85" s="93"/>
      <c r="S85" s="85"/>
      <c r="T85" s="93"/>
      <c r="U85" s="85"/>
      <c r="V85" s="93"/>
      <c r="W85" s="85"/>
      <c r="X85" s="93"/>
      <c r="Y85" s="85"/>
      <c r="Z85" s="93"/>
      <c r="AA85" s="85"/>
      <c r="AB85" s="93"/>
      <c r="AC85" s="85"/>
      <c r="AD85" s="93"/>
      <c r="AE85" s="85"/>
      <c r="AF85" s="93"/>
      <c r="AG85" s="85"/>
      <c r="AH85" s="93"/>
      <c r="AI85" s="85"/>
      <c r="AJ85" s="93"/>
      <c r="AK85" s="85"/>
    </row>
    <row r="86" ht="18">
      <c r="A86" s="12" t="s">
        <v>41</v>
      </c>
    </row>
  </sheetData>
  <mergeCells count="127">
    <mergeCell ref="B49:C49"/>
    <mergeCell ref="B38:C38"/>
    <mergeCell ref="AB38:AC38"/>
    <mergeCell ref="Z38:AA38"/>
    <mergeCell ref="V38:W38"/>
    <mergeCell ref="T38:U38"/>
    <mergeCell ref="X38:Y38"/>
    <mergeCell ref="B27:C27"/>
    <mergeCell ref="P38:Q38"/>
    <mergeCell ref="R27:S27"/>
    <mergeCell ref="R38:S38"/>
    <mergeCell ref="V27:W27"/>
    <mergeCell ref="X27:Y27"/>
    <mergeCell ref="N27:O27"/>
    <mergeCell ref="N38:O38"/>
    <mergeCell ref="J27:K27"/>
    <mergeCell ref="J38:K38"/>
    <mergeCell ref="A1:C1"/>
    <mergeCell ref="A2:C2"/>
    <mergeCell ref="AL5:AM5"/>
    <mergeCell ref="AN16:AO16"/>
    <mergeCell ref="AJ5:AK5"/>
    <mergeCell ref="AJ16:AK16"/>
    <mergeCell ref="AH5:AI5"/>
    <mergeCell ref="AH16:AI16"/>
    <mergeCell ref="AF5:AG5"/>
    <mergeCell ref="AF16:AG16"/>
    <mergeCell ref="AD5:AE5"/>
    <mergeCell ref="AD16:AE16"/>
    <mergeCell ref="B5:C5"/>
    <mergeCell ref="B16:C16"/>
    <mergeCell ref="R5:S5"/>
    <mergeCell ref="R16:S16"/>
    <mergeCell ref="P5:Q5"/>
    <mergeCell ref="P16:Q16"/>
    <mergeCell ref="N5:O5"/>
    <mergeCell ref="N16:O16"/>
    <mergeCell ref="AB5:AC5"/>
    <mergeCell ref="AB16:AC16"/>
    <mergeCell ref="Z5:AA5"/>
    <mergeCell ref="Z16:AA16"/>
    <mergeCell ref="AZ5:BA5"/>
    <mergeCell ref="AZ16:BA16"/>
    <mergeCell ref="AZ27:BA27"/>
    <mergeCell ref="AR38:AS38"/>
    <mergeCell ref="AT5:AU5"/>
    <mergeCell ref="AL27:AM27"/>
    <mergeCell ref="AL16:AM16"/>
    <mergeCell ref="AP16:AQ16"/>
    <mergeCell ref="AT16:AU16"/>
    <mergeCell ref="AN5:AO5"/>
    <mergeCell ref="AP5:AQ5"/>
    <mergeCell ref="AR5:AS5"/>
    <mergeCell ref="AR16:AS16"/>
    <mergeCell ref="AX5:AY5"/>
    <mergeCell ref="AX16:AY16"/>
    <mergeCell ref="AX27:AY27"/>
    <mergeCell ref="AX38:AY38"/>
    <mergeCell ref="AZ38:BA38"/>
    <mergeCell ref="AV5:AW5"/>
    <mergeCell ref="AV16:AW16"/>
    <mergeCell ref="BJ5:BK5"/>
    <mergeCell ref="BB38:BC38"/>
    <mergeCell ref="BH5:BI5"/>
    <mergeCell ref="BF5:BG5"/>
    <mergeCell ref="BB5:BC5"/>
    <mergeCell ref="BF16:BG16"/>
    <mergeCell ref="BD16:BE16"/>
    <mergeCell ref="BJ16:BK16"/>
    <mergeCell ref="BD38:BE38"/>
    <mergeCell ref="BH27:BI27"/>
    <mergeCell ref="BH16:BI16"/>
    <mergeCell ref="BH38:BI38"/>
    <mergeCell ref="BF38:BG38"/>
    <mergeCell ref="BJ38:BK38"/>
    <mergeCell ref="BJ27:BK27"/>
    <mergeCell ref="BF27:BG27"/>
    <mergeCell ref="BD27:BE27"/>
    <mergeCell ref="BB16:BC16"/>
    <mergeCell ref="BB27:BC27"/>
    <mergeCell ref="BD5:BE5"/>
    <mergeCell ref="AJ27:AK27"/>
    <mergeCell ref="AJ38:AK38"/>
    <mergeCell ref="AT38:AU38"/>
    <mergeCell ref="AV27:AW27"/>
    <mergeCell ref="AN27:AO27"/>
    <mergeCell ref="AN38:AO38"/>
    <mergeCell ref="AL38:AM38"/>
    <mergeCell ref="AP38:AQ38"/>
    <mergeCell ref="AR27:AS27"/>
    <mergeCell ref="AP27:AQ27"/>
    <mergeCell ref="AV38:AW38"/>
    <mergeCell ref="AT27:AU27"/>
    <mergeCell ref="AH27:AI27"/>
    <mergeCell ref="AH38:AI38"/>
    <mergeCell ref="L5:M5"/>
    <mergeCell ref="L16:M16"/>
    <mergeCell ref="L27:M27"/>
    <mergeCell ref="L38:M38"/>
    <mergeCell ref="T5:U5"/>
    <mergeCell ref="T16:U16"/>
    <mergeCell ref="T27:U27"/>
    <mergeCell ref="P27:Q27"/>
    <mergeCell ref="AB27:AC27"/>
    <mergeCell ref="Z27:AA27"/>
    <mergeCell ref="X5:Y5"/>
    <mergeCell ref="X16:Y16"/>
    <mergeCell ref="V5:W5"/>
    <mergeCell ref="V16:W16"/>
    <mergeCell ref="D5:E5"/>
    <mergeCell ref="D16:E16"/>
    <mergeCell ref="D27:E27"/>
    <mergeCell ref="D38:E38"/>
    <mergeCell ref="F16:G16"/>
    <mergeCell ref="F27:G27"/>
    <mergeCell ref="F38:G38"/>
    <mergeCell ref="AF27:AG27"/>
    <mergeCell ref="AF38:AG38"/>
    <mergeCell ref="AD27:AE27"/>
    <mergeCell ref="AD38:AE38"/>
    <mergeCell ref="H5:I5"/>
    <mergeCell ref="H16:I16"/>
    <mergeCell ref="H27:I27"/>
    <mergeCell ref="H38:I38"/>
    <mergeCell ref="J5:K5"/>
    <mergeCell ref="J16:K16"/>
    <mergeCell ref="F5:G5"/>
  </mergeCells>
  <printOptions/>
  <pageMargins left="0.31496062992125984" right="0.41" top="0.5118110236220472" bottom="0.5118110236220472" header="0.31496062992125984" footer="0.31496062992125984"/>
  <pageSetup fitToHeight="0" fitToWidth="1"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showGridLines="0" zoomScale="80" zoomScaleNormal="80" workbookViewId="0" topLeftCell="A1">
      <selection activeCell="A1" sqref="A1:D1"/>
    </sheetView>
  </sheetViews>
  <sheetFormatPr defaultColWidth="11.421875" defaultRowHeight="15"/>
  <cols>
    <col min="2" max="2" width="18.57421875" style="0" bestFit="1" customWidth="1"/>
    <col min="3" max="3" width="18.28125" style="0" customWidth="1"/>
    <col min="4" max="4" width="15.00390625" style="0" customWidth="1"/>
    <col min="5" max="5" width="27.28125" style="0" customWidth="1"/>
    <col min="6" max="6" width="54.8515625" style="0" customWidth="1"/>
    <col min="7" max="7" width="34.00390625" style="0" customWidth="1"/>
    <col min="8" max="8" width="27.421875" style="70" bestFit="1" customWidth="1"/>
    <col min="9" max="9" width="20.7109375" style="0" customWidth="1"/>
    <col min="10" max="10" width="28.57421875" style="0" customWidth="1"/>
    <col min="11" max="11" width="26.140625" style="0" customWidth="1"/>
    <col min="12" max="12" width="28.57421875" style="0" customWidth="1"/>
    <col min="13" max="13" width="23.7109375" style="0" customWidth="1"/>
    <col min="14" max="14" width="27.421875" style="0" customWidth="1"/>
  </cols>
  <sheetData>
    <row r="1" spans="1:7" ht="25.8">
      <c r="A1" s="158" t="s">
        <v>10</v>
      </c>
      <c r="B1" s="158"/>
      <c r="C1" s="158"/>
      <c r="D1" s="158"/>
      <c r="F1" s="155" t="s">
        <v>124</v>
      </c>
      <c r="G1" s="155"/>
    </row>
    <row r="2" spans="1:7" ht="25.8">
      <c r="A2" s="15"/>
      <c r="B2" s="15"/>
      <c r="C2" s="15"/>
      <c r="D2" s="15"/>
      <c r="F2" s="16"/>
      <c r="G2" s="16"/>
    </row>
    <row r="3" spans="1:14" ht="21">
      <c r="A3" s="14"/>
      <c r="B3" s="14"/>
      <c r="C3" s="154" t="s">
        <v>43</v>
      </c>
      <c r="D3" s="154"/>
      <c r="E3" s="154"/>
      <c r="F3" s="154"/>
      <c r="G3" s="154"/>
      <c r="H3" s="154"/>
      <c r="I3" s="154"/>
      <c r="N3" s="46"/>
    </row>
    <row r="4" ht="15.6" customHeight="1">
      <c r="N4" s="46"/>
    </row>
    <row r="5" spans="1:14" ht="15">
      <c r="A5" s="149" t="s">
        <v>24</v>
      </c>
      <c r="B5" s="126" t="s">
        <v>8</v>
      </c>
      <c r="C5" s="126" t="s">
        <v>0</v>
      </c>
      <c r="D5" s="126" t="s">
        <v>1</v>
      </c>
      <c r="E5" s="126" t="s">
        <v>2</v>
      </c>
      <c r="F5" s="126" t="s">
        <v>3</v>
      </c>
      <c r="G5" s="126" t="s">
        <v>4</v>
      </c>
      <c r="H5" s="150" t="s">
        <v>5</v>
      </c>
      <c r="I5" s="57" t="s">
        <v>6</v>
      </c>
      <c r="J5" s="141" t="s">
        <v>9</v>
      </c>
      <c r="K5" s="142"/>
      <c r="L5" s="137" t="s">
        <v>12</v>
      </c>
      <c r="M5" s="159"/>
      <c r="N5" s="160"/>
    </row>
    <row r="6" spans="1:14" ht="15.75" customHeight="1">
      <c r="A6" s="132"/>
      <c r="B6" s="138"/>
      <c r="C6" s="138"/>
      <c r="D6" s="138"/>
      <c r="E6" s="138"/>
      <c r="F6" s="138"/>
      <c r="G6" s="138"/>
      <c r="H6" s="151"/>
      <c r="I6" s="50" t="s">
        <v>7</v>
      </c>
      <c r="J6" s="2" t="s">
        <v>2</v>
      </c>
      <c r="K6" s="2" t="s">
        <v>11</v>
      </c>
      <c r="L6" s="50" t="s">
        <v>13</v>
      </c>
      <c r="M6" s="50" t="s">
        <v>14</v>
      </c>
      <c r="N6" s="50" t="s">
        <v>15</v>
      </c>
    </row>
    <row r="7" spans="1:14" ht="69" customHeight="1">
      <c r="A7" s="152">
        <v>1</v>
      </c>
      <c r="B7" s="122" t="s">
        <v>128</v>
      </c>
      <c r="C7" s="123" t="s">
        <v>94</v>
      </c>
      <c r="D7" s="123" t="s">
        <v>47</v>
      </c>
      <c r="E7" s="123" t="s">
        <v>129</v>
      </c>
      <c r="F7" s="123" t="s">
        <v>130</v>
      </c>
      <c r="G7" s="124" t="s">
        <v>131</v>
      </c>
      <c r="H7" s="125">
        <v>574085357</v>
      </c>
      <c r="I7" s="48" t="s">
        <v>95</v>
      </c>
      <c r="J7" s="121" t="s">
        <v>133</v>
      </c>
      <c r="K7" s="162" t="s">
        <v>132</v>
      </c>
      <c r="L7" s="163"/>
      <c r="M7" s="130"/>
      <c r="N7" s="130"/>
    </row>
    <row r="8" spans="1:14" ht="15.75" customHeight="1">
      <c r="A8" s="153"/>
      <c r="B8" s="122"/>
      <c r="C8" s="123"/>
      <c r="D8" s="123"/>
      <c r="E8" s="123"/>
      <c r="F8" s="123"/>
      <c r="G8" s="124"/>
      <c r="H8" s="125"/>
      <c r="I8" s="66">
        <v>45189</v>
      </c>
      <c r="J8" s="121"/>
      <c r="K8" s="162"/>
      <c r="L8" s="163"/>
      <c r="M8" s="131"/>
      <c r="N8" s="131"/>
    </row>
    <row r="9" spans="1:9" ht="19.5" customHeight="1">
      <c r="A9" s="15"/>
      <c r="B9" s="15"/>
      <c r="C9" s="103"/>
      <c r="D9" s="103"/>
      <c r="E9" s="47"/>
      <c r="F9" s="104"/>
      <c r="G9" s="104"/>
      <c r="H9" s="72"/>
      <c r="I9" s="47"/>
    </row>
    <row r="10" spans="1:14" ht="21">
      <c r="A10" s="14"/>
      <c r="B10" s="14"/>
      <c r="C10" s="154" t="s">
        <v>42</v>
      </c>
      <c r="D10" s="154"/>
      <c r="E10" s="154"/>
      <c r="F10" s="154"/>
      <c r="G10" s="154"/>
      <c r="H10" s="154"/>
      <c r="I10" s="154"/>
      <c r="N10" s="46"/>
    </row>
    <row r="11" spans="3:14" ht="15.75" customHeight="1">
      <c r="C11" s="47"/>
      <c r="D11" s="47"/>
      <c r="E11" s="47"/>
      <c r="F11" s="47"/>
      <c r="G11" s="47"/>
      <c r="H11" s="72"/>
      <c r="I11" s="47"/>
      <c r="N11" s="46"/>
    </row>
    <row r="12" spans="1:14" ht="15">
      <c r="A12" s="149" t="s">
        <v>24</v>
      </c>
      <c r="B12" s="126" t="s">
        <v>8</v>
      </c>
      <c r="C12" s="126" t="s">
        <v>0</v>
      </c>
      <c r="D12" s="126" t="s">
        <v>1</v>
      </c>
      <c r="E12" s="126" t="s">
        <v>2</v>
      </c>
      <c r="F12" s="126" t="s">
        <v>3</v>
      </c>
      <c r="G12" s="126" t="s">
        <v>4</v>
      </c>
      <c r="H12" s="150" t="s">
        <v>5</v>
      </c>
      <c r="I12" s="57" t="s">
        <v>6</v>
      </c>
      <c r="J12" s="141" t="s">
        <v>9</v>
      </c>
      <c r="K12" s="142"/>
      <c r="L12" s="137" t="s">
        <v>12</v>
      </c>
      <c r="M12" s="159"/>
      <c r="N12" s="160"/>
    </row>
    <row r="13" spans="1:14" ht="15.75" customHeight="1">
      <c r="A13" s="132"/>
      <c r="B13" s="138"/>
      <c r="C13" s="138"/>
      <c r="D13" s="138"/>
      <c r="E13" s="138"/>
      <c r="F13" s="138"/>
      <c r="G13" s="138"/>
      <c r="H13" s="151"/>
      <c r="I13" s="50" t="s">
        <v>7</v>
      </c>
      <c r="J13" s="2" t="s">
        <v>2</v>
      </c>
      <c r="K13" s="2" t="s">
        <v>11</v>
      </c>
      <c r="L13" s="50" t="s">
        <v>13</v>
      </c>
      <c r="M13" s="50" t="s">
        <v>14</v>
      </c>
      <c r="N13" s="50" t="s">
        <v>15</v>
      </c>
    </row>
    <row r="14" spans="1:14" ht="57" customHeight="1">
      <c r="A14" s="121">
        <v>1</v>
      </c>
      <c r="B14" s="133" t="s">
        <v>134</v>
      </c>
      <c r="C14" s="134" t="s">
        <v>72</v>
      </c>
      <c r="D14" s="134" t="s">
        <v>47</v>
      </c>
      <c r="E14" s="134" t="s">
        <v>135</v>
      </c>
      <c r="F14" s="134" t="s">
        <v>136</v>
      </c>
      <c r="G14" s="135" t="s">
        <v>140</v>
      </c>
      <c r="H14" s="136">
        <v>464394091</v>
      </c>
      <c r="I14" s="101" t="s">
        <v>46</v>
      </c>
      <c r="J14" s="145" t="s">
        <v>149</v>
      </c>
      <c r="K14" s="128" t="s">
        <v>146</v>
      </c>
      <c r="L14" s="130"/>
      <c r="M14" s="130"/>
      <c r="N14" s="130"/>
    </row>
    <row r="15" spans="1:14" ht="15">
      <c r="A15" s="121"/>
      <c r="B15" s="133"/>
      <c r="C15" s="134"/>
      <c r="D15" s="134"/>
      <c r="E15" s="134"/>
      <c r="F15" s="134"/>
      <c r="G15" s="135"/>
      <c r="H15" s="136"/>
      <c r="I15" s="49">
        <v>45195</v>
      </c>
      <c r="J15" s="161"/>
      <c r="K15" s="129"/>
      <c r="L15" s="131"/>
      <c r="M15" s="131"/>
      <c r="N15" s="131"/>
    </row>
    <row r="16" spans="1:14" ht="114.6" customHeight="1">
      <c r="A16" s="121">
        <v>2</v>
      </c>
      <c r="B16" s="122" t="s">
        <v>137</v>
      </c>
      <c r="C16" s="123" t="s">
        <v>54</v>
      </c>
      <c r="D16" s="123" t="s">
        <v>47</v>
      </c>
      <c r="E16" s="123" t="s">
        <v>138</v>
      </c>
      <c r="F16" s="123" t="s">
        <v>139</v>
      </c>
      <c r="G16" s="124" t="s">
        <v>141</v>
      </c>
      <c r="H16" s="125">
        <v>107947162</v>
      </c>
      <c r="I16" s="48" t="s">
        <v>46</v>
      </c>
      <c r="J16" s="126" t="s">
        <v>150</v>
      </c>
      <c r="K16" s="128" t="s">
        <v>147</v>
      </c>
      <c r="L16" s="130"/>
      <c r="M16" s="130"/>
      <c r="N16" s="130"/>
    </row>
    <row r="17" spans="1:14" ht="15" customHeight="1">
      <c r="A17" s="121"/>
      <c r="B17" s="122"/>
      <c r="C17" s="123"/>
      <c r="D17" s="123"/>
      <c r="E17" s="123"/>
      <c r="F17" s="123"/>
      <c r="G17" s="124"/>
      <c r="H17" s="125"/>
      <c r="I17" s="66">
        <v>45191</v>
      </c>
      <c r="J17" s="127"/>
      <c r="K17" s="129"/>
      <c r="L17" s="131"/>
      <c r="M17" s="131"/>
      <c r="N17" s="132"/>
    </row>
    <row r="18" spans="1:14" ht="79.8" customHeight="1">
      <c r="A18" s="121">
        <v>3</v>
      </c>
      <c r="B18" s="122" t="s">
        <v>142</v>
      </c>
      <c r="C18" s="123" t="s">
        <v>54</v>
      </c>
      <c r="D18" s="123" t="s">
        <v>47</v>
      </c>
      <c r="E18" s="123" t="s">
        <v>143</v>
      </c>
      <c r="F18" s="123" t="s">
        <v>144</v>
      </c>
      <c r="G18" s="124" t="s">
        <v>145</v>
      </c>
      <c r="H18" s="125">
        <v>295557050</v>
      </c>
      <c r="I18" s="48" t="s">
        <v>46</v>
      </c>
      <c r="J18" s="126" t="s">
        <v>151</v>
      </c>
      <c r="K18" s="128" t="s">
        <v>148</v>
      </c>
      <c r="L18" s="130"/>
      <c r="M18" s="130"/>
      <c r="N18" s="130"/>
    </row>
    <row r="19" spans="1:14" ht="15" customHeight="1">
      <c r="A19" s="121"/>
      <c r="B19" s="122"/>
      <c r="C19" s="123"/>
      <c r="D19" s="123"/>
      <c r="E19" s="123"/>
      <c r="F19" s="123"/>
      <c r="G19" s="124"/>
      <c r="H19" s="125"/>
      <c r="I19" s="66">
        <v>45188</v>
      </c>
      <c r="J19" s="127"/>
      <c r="K19" s="129"/>
      <c r="L19" s="131"/>
      <c r="M19" s="131"/>
      <c r="N19" s="132"/>
    </row>
    <row r="20" spans="1:14" ht="15" customHeight="1" hidden="1">
      <c r="A20" s="52"/>
      <c r="B20" s="53"/>
      <c r="C20" s="54"/>
      <c r="D20" s="54"/>
      <c r="E20" s="54"/>
      <c r="F20" s="54"/>
      <c r="G20" s="55"/>
      <c r="H20" s="71"/>
      <c r="I20" s="56"/>
      <c r="J20" s="4"/>
      <c r="K20" s="45"/>
      <c r="L20" s="46"/>
      <c r="M20" s="46"/>
      <c r="N20" s="46"/>
    </row>
    <row r="21" spans="1:14" ht="21" hidden="1">
      <c r="A21" s="14"/>
      <c r="B21" s="14"/>
      <c r="C21" s="166" t="s">
        <v>45</v>
      </c>
      <c r="D21" s="166"/>
      <c r="E21" s="166"/>
      <c r="F21" s="166"/>
      <c r="G21" s="166"/>
      <c r="H21" s="166"/>
      <c r="I21" s="166"/>
      <c r="N21" s="46"/>
    </row>
    <row r="22" spans="8:14" ht="15.75" customHeight="1" hidden="1">
      <c r="H22" s="74"/>
      <c r="N22" s="46"/>
    </row>
    <row r="23" spans="1:14" ht="15" hidden="1">
      <c r="A23" s="143" t="s">
        <v>24</v>
      </c>
      <c r="B23" s="126" t="s">
        <v>8</v>
      </c>
      <c r="C23" s="145" t="s">
        <v>0</v>
      </c>
      <c r="D23" s="145" t="s">
        <v>1</v>
      </c>
      <c r="E23" s="145" t="s">
        <v>2</v>
      </c>
      <c r="F23" s="145" t="s">
        <v>3</v>
      </c>
      <c r="G23" s="145" t="s">
        <v>4</v>
      </c>
      <c r="H23" s="156" t="s">
        <v>5</v>
      </c>
      <c r="I23" s="48" t="s">
        <v>6</v>
      </c>
      <c r="J23" s="141" t="s">
        <v>9</v>
      </c>
      <c r="K23" s="142"/>
      <c r="L23" s="137" t="s">
        <v>12</v>
      </c>
      <c r="M23" s="159"/>
      <c r="N23" s="160"/>
    </row>
    <row r="24" spans="1:14" ht="15" hidden="1">
      <c r="A24" s="144"/>
      <c r="B24" s="138"/>
      <c r="C24" s="146"/>
      <c r="D24" s="146"/>
      <c r="E24" s="146"/>
      <c r="F24" s="146"/>
      <c r="G24" s="146"/>
      <c r="H24" s="157"/>
      <c r="I24" s="51" t="s">
        <v>7</v>
      </c>
      <c r="J24" s="2" t="s">
        <v>2</v>
      </c>
      <c r="K24" s="1" t="s">
        <v>11</v>
      </c>
      <c r="L24" s="50" t="s">
        <v>13</v>
      </c>
      <c r="M24" s="50" t="s">
        <v>14</v>
      </c>
      <c r="N24" s="50" t="s">
        <v>15</v>
      </c>
    </row>
    <row r="25" spans="1:14" ht="58.2" customHeight="1" hidden="1">
      <c r="A25" s="121">
        <v>1</v>
      </c>
      <c r="B25" s="122"/>
      <c r="C25" s="123"/>
      <c r="D25" s="123"/>
      <c r="E25" s="123"/>
      <c r="F25" s="123"/>
      <c r="G25" s="124"/>
      <c r="H25" s="125"/>
      <c r="I25" s="48"/>
      <c r="J25" s="126"/>
      <c r="K25" s="128"/>
      <c r="L25" s="130"/>
      <c r="M25" s="130"/>
      <c r="N25" s="130"/>
    </row>
    <row r="26" spans="1:14" ht="15" customHeight="1" hidden="1">
      <c r="A26" s="121"/>
      <c r="B26" s="122"/>
      <c r="C26" s="123"/>
      <c r="D26" s="123"/>
      <c r="E26" s="123"/>
      <c r="F26" s="123"/>
      <c r="G26" s="124"/>
      <c r="H26" s="125"/>
      <c r="I26" s="66"/>
      <c r="J26" s="127"/>
      <c r="K26" s="129"/>
      <c r="L26" s="131"/>
      <c r="M26" s="131"/>
      <c r="N26" s="132"/>
    </row>
    <row r="27" spans="1:14" ht="15.75" customHeight="1">
      <c r="A27" s="52"/>
      <c r="B27" s="53"/>
      <c r="C27" s="62"/>
      <c r="D27" s="62"/>
      <c r="E27" s="62"/>
      <c r="F27" s="62"/>
      <c r="G27" s="63"/>
      <c r="H27" s="73"/>
      <c r="I27" s="64"/>
      <c r="J27" s="4"/>
      <c r="K27" s="45"/>
      <c r="L27" s="46"/>
      <c r="M27" s="46"/>
      <c r="N27" s="46"/>
    </row>
    <row r="28" spans="1:9" ht="21">
      <c r="A28" s="3"/>
      <c r="B28" s="154" t="s">
        <v>18</v>
      </c>
      <c r="C28" s="154"/>
      <c r="D28" s="154"/>
      <c r="E28" s="154"/>
      <c r="F28" s="154"/>
      <c r="G28" s="154"/>
      <c r="H28" s="154"/>
      <c r="I28" s="154"/>
    </row>
    <row r="29" spans="1:9" ht="15">
      <c r="A29" s="3"/>
      <c r="C29" s="47"/>
      <c r="D29" s="47"/>
      <c r="E29" s="47"/>
      <c r="F29" s="47"/>
      <c r="G29" s="47"/>
      <c r="H29" s="72"/>
      <c r="I29" s="47"/>
    </row>
    <row r="30" spans="1:14" ht="15">
      <c r="A30" s="143" t="s">
        <v>24</v>
      </c>
      <c r="B30" s="126" t="s">
        <v>8</v>
      </c>
      <c r="C30" s="145" t="s">
        <v>0</v>
      </c>
      <c r="D30" s="145" t="s">
        <v>1</v>
      </c>
      <c r="E30" s="145" t="s">
        <v>2</v>
      </c>
      <c r="F30" s="145" t="s">
        <v>3</v>
      </c>
      <c r="G30" s="145" t="s">
        <v>4</v>
      </c>
      <c r="H30" s="156" t="s">
        <v>5</v>
      </c>
      <c r="I30" s="48" t="s">
        <v>6</v>
      </c>
      <c r="J30" s="141" t="s">
        <v>9</v>
      </c>
      <c r="K30" s="142"/>
      <c r="L30" s="137" t="s">
        <v>12</v>
      </c>
      <c r="M30" s="159"/>
      <c r="N30" s="160"/>
    </row>
    <row r="31" spans="1:14" ht="15">
      <c r="A31" s="144"/>
      <c r="B31" s="138"/>
      <c r="C31" s="146"/>
      <c r="D31" s="146"/>
      <c r="E31" s="146"/>
      <c r="F31" s="146"/>
      <c r="G31" s="146"/>
      <c r="H31" s="157"/>
      <c r="I31" s="51" t="s">
        <v>7</v>
      </c>
      <c r="J31" s="2" t="s">
        <v>2</v>
      </c>
      <c r="K31" s="1" t="s">
        <v>11</v>
      </c>
      <c r="L31" s="50" t="s">
        <v>13</v>
      </c>
      <c r="M31" s="50" t="s">
        <v>14</v>
      </c>
      <c r="N31" s="50" t="s">
        <v>15</v>
      </c>
    </row>
    <row r="32" spans="1:14" ht="51.6" customHeight="1">
      <c r="A32" s="137">
        <v>1</v>
      </c>
      <c r="B32" s="133" t="s">
        <v>155</v>
      </c>
      <c r="C32" s="134" t="s">
        <v>54</v>
      </c>
      <c r="D32" s="134" t="s">
        <v>62</v>
      </c>
      <c r="E32" s="134" t="s">
        <v>98</v>
      </c>
      <c r="F32" s="134" t="s">
        <v>156</v>
      </c>
      <c r="G32" s="135" t="s">
        <v>104</v>
      </c>
      <c r="H32" s="136">
        <v>279931094</v>
      </c>
      <c r="I32" s="101" t="s">
        <v>46</v>
      </c>
      <c r="J32" s="147" t="s">
        <v>110</v>
      </c>
      <c r="K32" s="128" t="s">
        <v>105</v>
      </c>
      <c r="L32" s="130"/>
      <c r="M32" s="130"/>
      <c r="N32" s="130"/>
    </row>
    <row r="33" spans="1:14" ht="15">
      <c r="A33" s="137"/>
      <c r="B33" s="133"/>
      <c r="C33" s="134"/>
      <c r="D33" s="134"/>
      <c r="E33" s="134"/>
      <c r="F33" s="134"/>
      <c r="G33" s="135"/>
      <c r="H33" s="136"/>
      <c r="I33" s="49">
        <v>45198</v>
      </c>
      <c r="J33" s="148"/>
      <c r="K33" s="129"/>
      <c r="L33" s="131"/>
      <c r="M33" s="131"/>
      <c r="N33" s="132"/>
    </row>
    <row r="34" spans="1:14" ht="73.2" customHeight="1">
      <c r="A34" s="137">
        <v>2</v>
      </c>
      <c r="B34" s="133" t="s">
        <v>157</v>
      </c>
      <c r="C34" s="134" t="s">
        <v>54</v>
      </c>
      <c r="D34" s="134" t="s">
        <v>47</v>
      </c>
      <c r="E34" s="134" t="s">
        <v>158</v>
      </c>
      <c r="F34" s="134" t="s">
        <v>159</v>
      </c>
      <c r="G34" s="135" t="s">
        <v>187</v>
      </c>
      <c r="H34" s="136">
        <v>224000000</v>
      </c>
      <c r="I34" s="101" t="s">
        <v>46</v>
      </c>
      <c r="J34" s="147" t="s">
        <v>200</v>
      </c>
      <c r="K34" s="128" t="s">
        <v>194</v>
      </c>
      <c r="L34" s="130"/>
      <c r="M34" s="130"/>
      <c r="N34" s="130"/>
    </row>
    <row r="35" spans="1:14" ht="15">
      <c r="A35" s="137"/>
      <c r="B35" s="133"/>
      <c r="C35" s="134"/>
      <c r="D35" s="134"/>
      <c r="E35" s="134"/>
      <c r="F35" s="134"/>
      <c r="G35" s="135"/>
      <c r="H35" s="136"/>
      <c r="I35" s="49">
        <v>45197</v>
      </c>
      <c r="J35" s="148"/>
      <c r="K35" s="129"/>
      <c r="L35" s="131"/>
      <c r="M35" s="131"/>
      <c r="N35" s="132"/>
    </row>
    <row r="36" spans="1:14" ht="72" customHeight="1">
      <c r="A36" s="137">
        <v>3</v>
      </c>
      <c r="B36" s="133" t="s">
        <v>87</v>
      </c>
      <c r="C36" s="134" t="s">
        <v>72</v>
      </c>
      <c r="D36" s="134" t="s">
        <v>79</v>
      </c>
      <c r="E36" s="134" t="s">
        <v>97</v>
      </c>
      <c r="F36" s="134" t="s">
        <v>113</v>
      </c>
      <c r="G36" s="135" t="s">
        <v>103</v>
      </c>
      <c r="H36" s="136">
        <v>1071432117</v>
      </c>
      <c r="I36" s="101" t="s">
        <v>81</v>
      </c>
      <c r="J36" s="147" t="s">
        <v>109</v>
      </c>
      <c r="K36" s="128" t="s">
        <v>108</v>
      </c>
      <c r="L36" s="130" t="s">
        <v>195</v>
      </c>
      <c r="M36" s="130"/>
      <c r="N36" s="130"/>
    </row>
    <row r="37" spans="1:14" ht="15">
      <c r="A37" s="137"/>
      <c r="B37" s="133"/>
      <c r="C37" s="134"/>
      <c r="D37" s="134"/>
      <c r="E37" s="134"/>
      <c r="F37" s="134"/>
      <c r="G37" s="135"/>
      <c r="H37" s="136"/>
      <c r="I37" s="49">
        <v>45197</v>
      </c>
      <c r="J37" s="148"/>
      <c r="K37" s="129"/>
      <c r="L37" s="131"/>
      <c r="M37" s="131"/>
      <c r="N37" s="132"/>
    </row>
    <row r="38" spans="1:14" ht="53.4" customHeight="1">
      <c r="A38" s="137">
        <v>4</v>
      </c>
      <c r="B38" s="133" t="s">
        <v>160</v>
      </c>
      <c r="C38" s="134" t="s">
        <v>72</v>
      </c>
      <c r="D38" s="134" t="s">
        <v>47</v>
      </c>
      <c r="E38" s="134" t="s">
        <v>161</v>
      </c>
      <c r="F38" s="134" t="s">
        <v>162</v>
      </c>
      <c r="G38" s="135" t="s">
        <v>188</v>
      </c>
      <c r="H38" s="136">
        <v>2493603017</v>
      </c>
      <c r="I38" s="101" t="s">
        <v>46</v>
      </c>
      <c r="J38" s="147" t="s">
        <v>201</v>
      </c>
      <c r="K38" s="128" t="s">
        <v>196</v>
      </c>
      <c r="L38" s="130"/>
      <c r="M38" s="130"/>
      <c r="N38" s="130"/>
    </row>
    <row r="39" spans="1:14" ht="14.4" customHeight="1">
      <c r="A39" s="137"/>
      <c r="B39" s="133"/>
      <c r="C39" s="134"/>
      <c r="D39" s="134"/>
      <c r="E39" s="134"/>
      <c r="F39" s="134"/>
      <c r="G39" s="135"/>
      <c r="H39" s="136"/>
      <c r="I39" s="49">
        <v>45196</v>
      </c>
      <c r="J39" s="148"/>
      <c r="K39" s="129"/>
      <c r="L39" s="131"/>
      <c r="M39" s="131"/>
      <c r="N39" s="132"/>
    </row>
    <row r="40" spans="1:14" ht="45.6" customHeight="1">
      <c r="A40" s="137">
        <v>5</v>
      </c>
      <c r="B40" s="122" t="s">
        <v>163</v>
      </c>
      <c r="C40" s="123" t="s">
        <v>54</v>
      </c>
      <c r="D40" s="123" t="s">
        <v>47</v>
      </c>
      <c r="E40" s="123" t="s">
        <v>112</v>
      </c>
      <c r="F40" s="123" t="s">
        <v>164</v>
      </c>
      <c r="G40" s="124" t="s">
        <v>114</v>
      </c>
      <c r="H40" s="125">
        <v>301044689</v>
      </c>
      <c r="I40" s="48" t="s">
        <v>46</v>
      </c>
      <c r="J40" s="147" t="s">
        <v>115</v>
      </c>
      <c r="K40" s="128" t="s">
        <v>197</v>
      </c>
      <c r="L40" s="130"/>
      <c r="M40" s="130"/>
      <c r="N40" s="130"/>
    </row>
    <row r="41" spans="1:14" ht="15">
      <c r="A41" s="137"/>
      <c r="B41" s="122"/>
      <c r="C41" s="123"/>
      <c r="D41" s="123"/>
      <c r="E41" s="123"/>
      <c r="F41" s="123"/>
      <c r="G41" s="124"/>
      <c r="H41" s="125"/>
      <c r="I41" s="66">
        <v>45194</v>
      </c>
      <c r="J41" s="148"/>
      <c r="K41" s="129"/>
      <c r="L41" s="131"/>
      <c r="M41" s="131"/>
      <c r="N41" s="131"/>
    </row>
    <row r="42" spans="1:14" ht="56.4" customHeight="1">
      <c r="A42" s="137">
        <v>6</v>
      </c>
      <c r="B42" s="133" t="s">
        <v>165</v>
      </c>
      <c r="C42" s="134" t="s">
        <v>54</v>
      </c>
      <c r="D42" s="134" t="s">
        <v>47</v>
      </c>
      <c r="E42" s="134" t="s">
        <v>166</v>
      </c>
      <c r="F42" s="134" t="s">
        <v>167</v>
      </c>
      <c r="G42" s="135" t="s">
        <v>78</v>
      </c>
      <c r="H42" s="136">
        <v>163288844</v>
      </c>
      <c r="I42" s="101" t="s">
        <v>46</v>
      </c>
      <c r="J42" s="126" t="s">
        <v>202</v>
      </c>
      <c r="K42" s="128" t="s">
        <v>198</v>
      </c>
      <c r="L42" s="130"/>
      <c r="M42" s="130"/>
      <c r="N42" s="130"/>
    </row>
    <row r="43" spans="1:14" ht="15.75" customHeight="1">
      <c r="A43" s="137"/>
      <c r="B43" s="133"/>
      <c r="C43" s="134"/>
      <c r="D43" s="134"/>
      <c r="E43" s="134"/>
      <c r="F43" s="134"/>
      <c r="G43" s="135"/>
      <c r="H43" s="136"/>
      <c r="I43" s="49">
        <v>45194</v>
      </c>
      <c r="J43" s="127"/>
      <c r="K43" s="129"/>
      <c r="L43" s="131"/>
      <c r="M43" s="131"/>
      <c r="N43" s="132"/>
    </row>
    <row r="44" spans="1:14" ht="54" customHeight="1">
      <c r="A44" s="137">
        <v>7</v>
      </c>
      <c r="B44" s="133" t="s">
        <v>168</v>
      </c>
      <c r="C44" s="134" t="s">
        <v>54</v>
      </c>
      <c r="D44" s="134" t="s">
        <v>47</v>
      </c>
      <c r="E44" s="134" t="s">
        <v>89</v>
      </c>
      <c r="F44" s="134" t="s">
        <v>102</v>
      </c>
      <c r="G44" s="135" t="s">
        <v>90</v>
      </c>
      <c r="H44" s="136">
        <v>249336394</v>
      </c>
      <c r="I44" s="101" t="s">
        <v>46</v>
      </c>
      <c r="J44" s="126" t="s">
        <v>92</v>
      </c>
      <c r="K44" s="128" t="s">
        <v>91</v>
      </c>
      <c r="L44" s="130"/>
      <c r="M44" s="130"/>
      <c r="N44" s="130"/>
    </row>
    <row r="45" spans="1:14" ht="15">
      <c r="A45" s="137"/>
      <c r="B45" s="133"/>
      <c r="C45" s="134"/>
      <c r="D45" s="134"/>
      <c r="E45" s="134"/>
      <c r="F45" s="134"/>
      <c r="G45" s="135"/>
      <c r="H45" s="136"/>
      <c r="I45" s="49">
        <v>45190</v>
      </c>
      <c r="J45" s="127"/>
      <c r="K45" s="129"/>
      <c r="L45" s="131"/>
      <c r="M45" s="131"/>
      <c r="N45" s="132"/>
    </row>
    <row r="46" spans="1:14" ht="53.4" customHeight="1">
      <c r="A46" s="137">
        <v>8</v>
      </c>
      <c r="B46" s="122" t="s">
        <v>169</v>
      </c>
      <c r="C46" s="123" t="s">
        <v>72</v>
      </c>
      <c r="D46" s="123" t="s">
        <v>47</v>
      </c>
      <c r="E46" s="123" t="s">
        <v>97</v>
      </c>
      <c r="F46" s="123" t="s">
        <v>170</v>
      </c>
      <c r="G46" s="124" t="s">
        <v>103</v>
      </c>
      <c r="H46" s="125">
        <v>1394940255</v>
      </c>
      <c r="I46" s="48" t="s">
        <v>46</v>
      </c>
      <c r="J46" s="126" t="s">
        <v>109</v>
      </c>
      <c r="K46" s="128" t="s">
        <v>108</v>
      </c>
      <c r="L46" s="130"/>
      <c r="M46" s="130"/>
      <c r="N46" s="130"/>
    </row>
    <row r="47" spans="1:14" ht="15">
      <c r="A47" s="137"/>
      <c r="B47" s="122"/>
      <c r="C47" s="123"/>
      <c r="D47" s="123"/>
      <c r="E47" s="123"/>
      <c r="F47" s="123"/>
      <c r="G47" s="124"/>
      <c r="H47" s="125"/>
      <c r="I47" s="66">
        <v>45190</v>
      </c>
      <c r="J47" s="127"/>
      <c r="K47" s="129"/>
      <c r="L47" s="131"/>
      <c r="M47" s="131"/>
      <c r="N47" s="132"/>
    </row>
    <row r="48" spans="1:14" ht="82.8" customHeight="1">
      <c r="A48" s="137">
        <v>9</v>
      </c>
      <c r="B48" s="133" t="s">
        <v>171</v>
      </c>
      <c r="C48" s="134" t="s">
        <v>54</v>
      </c>
      <c r="D48" s="134" t="s">
        <v>47</v>
      </c>
      <c r="E48" s="134" t="s">
        <v>172</v>
      </c>
      <c r="F48" s="134" t="s">
        <v>173</v>
      </c>
      <c r="G48" s="135" t="s">
        <v>189</v>
      </c>
      <c r="H48" s="136">
        <v>185280244</v>
      </c>
      <c r="I48" s="101" t="s">
        <v>46</v>
      </c>
      <c r="J48" s="126" t="s">
        <v>210</v>
      </c>
      <c r="K48" s="128" t="s">
        <v>203</v>
      </c>
      <c r="L48" s="130"/>
      <c r="M48" s="130"/>
      <c r="N48" s="130"/>
    </row>
    <row r="49" spans="1:14" ht="15">
      <c r="A49" s="137"/>
      <c r="B49" s="133"/>
      <c r="C49" s="134"/>
      <c r="D49" s="134"/>
      <c r="E49" s="134"/>
      <c r="F49" s="134"/>
      <c r="G49" s="135"/>
      <c r="H49" s="136"/>
      <c r="I49" s="49">
        <v>45189</v>
      </c>
      <c r="J49" s="127"/>
      <c r="K49" s="129"/>
      <c r="L49" s="131"/>
      <c r="M49" s="131"/>
      <c r="N49" s="132"/>
    </row>
    <row r="50" spans="1:14" ht="114.6" customHeight="1">
      <c r="A50" s="137">
        <v>10</v>
      </c>
      <c r="B50" s="122" t="s">
        <v>174</v>
      </c>
      <c r="C50" s="123" t="s">
        <v>54</v>
      </c>
      <c r="D50" s="123" t="s">
        <v>55</v>
      </c>
      <c r="E50" s="123" t="s">
        <v>175</v>
      </c>
      <c r="F50" s="123" t="s">
        <v>176</v>
      </c>
      <c r="G50" s="124" t="s">
        <v>190</v>
      </c>
      <c r="H50" s="125">
        <v>129926184</v>
      </c>
      <c r="I50" s="48" t="s">
        <v>56</v>
      </c>
      <c r="J50" s="126" t="s">
        <v>211</v>
      </c>
      <c r="K50" s="128" t="s">
        <v>204</v>
      </c>
      <c r="L50" s="130" t="s">
        <v>205</v>
      </c>
      <c r="M50" s="130" t="s">
        <v>206</v>
      </c>
      <c r="N50" s="130"/>
    </row>
    <row r="51" spans="1:14" ht="15">
      <c r="A51" s="137"/>
      <c r="B51" s="122"/>
      <c r="C51" s="123"/>
      <c r="D51" s="123"/>
      <c r="E51" s="123"/>
      <c r="F51" s="123"/>
      <c r="G51" s="124"/>
      <c r="H51" s="125"/>
      <c r="I51" s="66">
        <v>45189</v>
      </c>
      <c r="J51" s="127"/>
      <c r="K51" s="129"/>
      <c r="L51" s="131"/>
      <c r="M51" s="131"/>
      <c r="N51" s="132"/>
    </row>
    <row r="52" spans="1:14" ht="57.6" customHeight="1">
      <c r="A52" s="137">
        <v>11</v>
      </c>
      <c r="B52" s="133" t="s">
        <v>177</v>
      </c>
      <c r="C52" s="134" t="s">
        <v>54</v>
      </c>
      <c r="D52" s="134" t="s">
        <v>55</v>
      </c>
      <c r="E52" s="134" t="s">
        <v>166</v>
      </c>
      <c r="F52" s="134" t="s">
        <v>178</v>
      </c>
      <c r="G52" s="135" t="s">
        <v>78</v>
      </c>
      <c r="H52" s="136">
        <v>261466544</v>
      </c>
      <c r="I52" s="101" t="s">
        <v>56</v>
      </c>
      <c r="J52" s="126" t="s">
        <v>202</v>
      </c>
      <c r="K52" s="128" t="s">
        <v>88</v>
      </c>
      <c r="L52" s="130" t="s">
        <v>208</v>
      </c>
      <c r="M52" s="130" t="s">
        <v>207</v>
      </c>
      <c r="N52" s="130"/>
    </row>
    <row r="53" spans="1:14" ht="15.75" customHeight="1">
      <c r="A53" s="137"/>
      <c r="B53" s="133"/>
      <c r="C53" s="134"/>
      <c r="D53" s="134"/>
      <c r="E53" s="134"/>
      <c r="F53" s="134"/>
      <c r="G53" s="135"/>
      <c r="H53" s="136"/>
      <c r="I53" s="49">
        <v>45188</v>
      </c>
      <c r="J53" s="127"/>
      <c r="K53" s="129"/>
      <c r="L53" s="131"/>
      <c r="M53" s="131"/>
      <c r="N53" s="132"/>
    </row>
    <row r="54" spans="1:14" ht="42" customHeight="1">
      <c r="A54" s="137">
        <v>12</v>
      </c>
      <c r="B54" s="122" t="s">
        <v>96</v>
      </c>
      <c r="C54" s="123" t="s">
        <v>54</v>
      </c>
      <c r="D54" s="123" t="s">
        <v>47</v>
      </c>
      <c r="E54" s="123" t="s">
        <v>179</v>
      </c>
      <c r="F54" s="123" t="s">
        <v>180</v>
      </c>
      <c r="G54" s="124" t="s">
        <v>191</v>
      </c>
      <c r="H54" s="125">
        <v>190958968</v>
      </c>
      <c r="I54" s="48" t="s">
        <v>46</v>
      </c>
      <c r="J54" s="126" t="s">
        <v>212</v>
      </c>
      <c r="K54" s="128" t="s">
        <v>209</v>
      </c>
      <c r="L54" s="130"/>
      <c r="M54" s="130"/>
      <c r="N54" s="130"/>
    </row>
    <row r="55" spans="1:14" ht="15">
      <c r="A55" s="137"/>
      <c r="B55" s="122"/>
      <c r="C55" s="123"/>
      <c r="D55" s="123"/>
      <c r="E55" s="123"/>
      <c r="F55" s="123"/>
      <c r="G55" s="124"/>
      <c r="H55" s="125"/>
      <c r="I55" s="66">
        <v>45187</v>
      </c>
      <c r="J55" s="127"/>
      <c r="K55" s="129"/>
      <c r="L55" s="131"/>
      <c r="M55" s="131"/>
      <c r="N55" s="132"/>
    </row>
    <row r="56" spans="1:14" ht="54.6" customHeight="1">
      <c r="A56" s="137">
        <v>13</v>
      </c>
      <c r="B56" s="133" t="s">
        <v>181</v>
      </c>
      <c r="C56" s="134" t="s">
        <v>71</v>
      </c>
      <c r="D56" s="134" t="s">
        <v>55</v>
      </c>
      <c r="E56" s="134" t="s">
        <v>182</v>
      </c>
      <c r="F56" s="134" t="s">
        <v>183</v>
      </c>
      <c r="G56" s="135" t="s">
        <v>192</v>
      </c>
      <c r="H56" s="136">
        <v>998877234</v>
      </c>
      <c r="I56" s="101" t="s">
        <v>56</v>
      </c>
      <c r="J56" s="126" t="s">
        <v>219</v>
      </c>
      <c r="K56" s="128" t="s">
        <v>213</v>
      </c>
      <c r="L56" s="130" t="s">
        <v>214</v>
      </c>
      <c r="M56" s="130" t="s">
        <v>215</v>
      </c>
      <c r="N56" s="130"/>
    </row>
    <row r="57" spans="1:14" ht="15">
      <c r="A57" s="137"/>
      <c r="B57" s="133"/>
      <c r="C57" s="134"/>
      <c r="D57" s="134"/>
      <c r="E57" s="134"/>
      <c r="F57" s="134"/>
      <c r="G57" s="135"/>
      <c r="H57" s="136"/>
      <c r="I57" s="49">
        <v>45187</v>
      </c>
      <c r="J57" s="127"/>
      <c r="K57" s="129"/>
      <c r="L57" s="131"/>
      <c r="M57" s="131"/>
      <c r="N57" s="131"/>
    </row>
    <row r="58" spans="1:14" ht="49.8" customHeight="1">
      <c r="A58" s="137">
        <v>14</v>
      </c>
      <c r="B58" s="133" t="s">
        <v>99</v>
      </c>
      <c r="C58" s="134" t="s">
        <v>54</v>
      </c>
      <c r="D58" s="134" t="s">
        <v>55</v>
      </c>
      <c r="E58" s="134" t="s">
        <v>100</v>
      </c>
      <c r="F58" s="134" t="s">
        <v>101</v>
      </c>
      <c r="G58" s="135" t="s">
        <v>106</v>
      </c>
      <c r="H58" s="136">
        <v>296974068</v>
      </c>
      <c r="I58" s="101" t="s">
        <v>56</v>
      </c>
      <c r="J58" s="126" t="s">
        <v>111</v>
      </c>
      <c r="K58" s="128" t="s">
        <v>107</v>
      </c>
      <c r="L58" s="130" t="s">
        <v>216</v>
      </c>
      <c r="M58" s="130" t="s">
        <v>217</v>
      </c>
      <c r="N58" s="130"/>
    </row>
    <row r="59" spans="1:14" ht="15">
      <c r="A59" s="137"/>
      <c r="B59" s="133"/>
      <c r="C59" s="134"/>
      <c r="D59" s="134"/>
      <c r="E59" s="134"/>
      <c r="F59" s="134"/>
      <c r="G59" s="135"/>
      <c r="H59" s="136"/>
      <c r="I59" s="49">
        <v>45187</v>
      </c>
      <c r="J59" s="127"/>
      <c r="K59" s="129"/>
      <c r="L59" s="131"/>
      <c r="M59" s="131"/>
      <c r="N59" s="132"/>
    </row>
    <row r="60" spans="1:14" ht="52.2" customHeight="1">
      <c r="A60" s="137">
        <v>15</v>
      </c>
      <c r="B60" s="133" t="s">
        <v>184</v>
      </c>
      <c r="C60" s="134" t="s">
        <v>72</v>
      </c>
      <c r="D60" s="134" t="s">
        <v>55</v>
      </c>
      <c r="E60" s="134" t="s">
        <v>158</v>
      </c>
      <c r="F60" s="134" t="s">
        <v>185</v>
      </c>
      <c r="G60" s="135" t="s">
        <v>187</v>
      </c>
      <c r="H60" s="136">
        <v>699764047</v>
      </c>
      <c r="I60" s="101" t="s">
        <v>56</v>
      </c>
      <c r="J60" s="126" t="s">
        <v>200</v>
      </c>
      <c r="K60" s="128" t="s">
        <v>194</v>
      </c>
      <c r="L60" s="130" t="s">
        <v>218</v>
      </c>
      <c r="M60" s="130">
        <v>811028571</v>
      </c>
      <c r="N60" s="130"/>
    </row>
    <row r="61" spans="1:14" ht="15.75" customHeight="1">
      <c r="A61" s="137"/>
      <c r="B61" s="133"/>
      <c r="C61" s="134"/>
      <c r="D61" s="134"/>
      <c r="E61" s="134"/>
      <c r="F61" s="134"/>
      <c r="G61" s="135"/>
      <c r="H61" s="136"/>
      <c r="I61" s="49">
        <v>45187</v>
      </c>
      <c r="J61" s="127"/>
      <c r="K61" s="129"/>
      <c r="L61" s="131"/>
      <c r="M61" s="131"/>
      <c r="N61" s="132"/>
    </row>
    <row r="62" spans="3:9" ht="15">
      <c r="C62" s="47"/>
      <c r="D62" s="47"/>
      <c r="E62" s="47"/>
      <c r="F62" s="47"/>
      <c r="G62" s="47"/>
      <c r="H62" s="72"/>
      <c r="I62" s="47"/>
    </row>
    <row r="63" spans="1:14" ht="21">
      <c r="A63" s="3"/>
      <c r="B63" s="165" t="s">
        <v>19</v>
      </c>
      <c r="C63" s="165"/>
      <c r="D63" s="165"/>
      <c r="E63" s="165"/>
      <c r="F63" s="165"/>
      <c r="G63" s="165"/>
      <c r="H63" s="165"/>
      <c r="I63" s="165"/>
      <c r="J63" s="106"/>
      <c r="K63" s="107"/>
      <c r="L63" s="108"/>
      <c r="M63" s="108"/>
      <c r="N63" s="108"/>
    </row>
    <row r="64" spans="1:14" ht="14.4" customHeight="1">
      <c r="A64" s="109"/>
      <c r="C64" s="47"/>
      <c r="D64" s="47"/>
      <c r="E64" s="47"/>
      <c r="F64" s="47"/>
      <c r="G64" s="47"/>
      <c r="H64" s="105"/>
      <c r="I64" s="47"/>
      <c r="J64" s="106"/>
      <c r="K64" s="107"/>
      <c r="L64" s="108"/>
      <c r="M64" s="108"/>
      <c r="N64" s="108"/>
    </row>
    <row r="65" spans="1:14" ht="15">
      <c r="A65" s="149" t="s">
        <v>24</v>
      </c>
      <c r="B65" s="126" t="s">
        <v>8</v>
      </c>
      <c r="C65" s="126" t="s">
        <v>0</v>
      </c>
      <c r="D65" s="126" t="s">
        <v>1</v>
      </c>
      <c r="E65" s="126" t="s">
        <v>2</v>
      </c>
      <c r="F65" s="126" t="s">
        <v>3</v>
      </c>
      <c r="G65" s="126" t="s">
        <v>4</v>
      </c>
      <c r="H65" s="139" t="s">
        <v>5</v>
      </c>
      <c r="I65" s="57" t="s">
        <v>6</v>
      </c>
      <c r="J65" s="141" t="s">
        <v>9</v>
      </c>
      <c r="K65" s="142"/>
      <c r="L65" s="137" t="s">
        <v>12</v>
      </c>
      <c r="M65" s="159"/>
      <c r="N65" s="160"/>
    </row>
    <row r="66" spans="1:14" ht="15.75" customHeight="1">
      <c r="A66" s="164"/>
      <c r="B66" s="138"/>
      <c r="C66" s="138"/>
      <c r="D66" s="138"/>
      <c r="E66" s="138"/>
      <c r="F66" s="138"/>
      <c r="G66" s="138"/>
      <c r="H66" s="140"/>
      <c r="I66" s="50" t="s">
        <v>7</v>
      </c>
      <c r="J66" s="2" t="s">
        <v>2</v>
      </c>
      <c r="K66" s="2" t="s">
        <v>11</v>
      </c>
      <c r="L66" s="50" t="s">
        <v>13</v>
      </c>
      <c r="M66" s="50" t="s">
        <v>14</v>
      </c>
      <c r="N66" s="50" t="s">
        <v>15</v>
      </c>
    </row>
    <row r="67" spans="1:14" ht="46.8" customHeight="1">
      <c r="A67" s="121">
        <v>1</v>
      </c>
      <c r="B67" s="133" t="s">
        <v>240</v>
      </c>
      <c r="C67" s="134" t="s">
        <v>72</v>
      </c>
      <c r="D67" s="134" t="s">
        <v>62</v>
      </c>
      <c r="E67" s="134" t="s">
        <v>241</v>
      </c>
      <c r="F67" s="134" t="s">
        <v>242</v>
      </c>
      <c r="G67" s="135" t="s">
        <v>243</v>
      </c>
      <c r="H67" s="136">
        <v>776206528</v>
      </c>
      <c r="I67" s="101" t="s">
        <v>46</v>
      </c>
      <c r="J67" s="126" t="s">
        <v>247</v>
      </c>
      <c r="K67" s="128" t="s">
        <v>244</v>
      </c>
      <c r="L67" s="130"/>
      <c r="M67" s="130"/>
      <c r="N67" s="130"/>
    </row>
    <row r="68" spans="1:14" ht="15">
      <c r="A68" s="121"/>
      <c r="B68" s="133"/>
      <c r="C68" s="134"/>
      <c r="D68" s="134"/>
      <c r="E68" s="134"/>
      <c r="F68" s="134"/>
      <c r="G68" s="135"/>
      <c r="H68" s="136"/>
      <c r="I68" s="49">
        <v>45199</v>
      </c>
      <c r="J68" s="127"/>
      <c r="K68" s="129"/>
      <c r="L68" s="131"/>
      <c r="M68" s="131"/>
      <c r="N68" s="132"/>
    </row>
    <row r="69" spans="1:14" ht="63.6" customHeight="1">
      <c r="A69" s="121">
        <v>2</v>
      </c>
      <c r="B69" s="122" t="s">
        <v>121</v>
      </c>
      <c r="C69" s="123" t="s">
        <v>82</v>
      </c>
      <c r="D69" s="123" t="s">
        <v>55</v>
      </c>
      <c r="E69" s="123" t="s">
        <v>83</v>
      </c>
      <c r="F69" s="123" t="s">
        <v>122</v>
      </c>
      <c r="G69" s="124" t="s">
        <v>123</v>
      </c>
      <c r="H69" s="125">
        <v>152497641</v>
      </c>
      <c r="I69" s="48" t="s">
        <v>56</v>
      </c>
      <c r="J69" s="126" t="s">
        <v>248</v>
      </c>
      <c r="K69" s="128" t="s">
        <v>84</v>
      </c>
      <c r="L69" s="130" t="s">
        <v>245</v>
      </c>
      <c r="M69" s="130" t="s">
        <v>246</v>
      </c>
      <c r="N69" s="130"/>
    </row>
    <row r="70" spans="1:14" ht="15">
      <c r="A70" s="121"/>
      <c r="B70" s="122"/>
      <c r="C70" s="123"/>
      <c r="D70" s="123"/>
      <c r="E70" s="123"/>
      <c r="F70" s="123"/>
      <c r="G70" s="124"/>
      <c r="H70" s="125"/>
      <c r="I70" s="66">
        <v>45187</v>
      </c>
      <c r="J70" s="127"/>
      <c r="K70" s="129"/>
      <c r="L70" s="131"/>
      <c r="M70" s="131"/>
      <c r="N70" s="132"/>
    </row>
  </sheetData>
  <mergeCells count="343">
    <mergeCell ref="H40:H41"/>
    <mergeCell ref="J40:J41"/>
    <mergeCell ref="J36:J37"/>
    <mergeCell ref="K36:K37"/>
    <mergeCell ref="K38:K39"/>
    <mergeCell ref="M67:M68"/>
    <mergeCell ref="L65:N65"/>
    <mergeCell ref="F67:F68"/>
    <mergeCell ref="G67:G68"/>
    <mergeCell ref="H67:H68"/>
    <mergeCell ref="M38:M39"/>
    <mergeCell ref="K40:K41"/>
    <mergeCell ref="L40:L41"/>
    <mergeCell ref="A14:A15"/>
    <mergeCell ref="A67:A68"/>
    <mergeCell ref="B67:B68"/>
    <mergeCell ref="C67:C68"/>
    <mergeCell ref="D67:D68"/>
    <mergeCell ref="E67:E68"/>
    <mergeCell ref="A65:A66"/>
    <mergeCell ref="B65:B66"/>
    <mergeCell ref="C65:C66"/>
    <mergeCell ref="D65:D66"/>
    <mergeCell ref="A40:A41"/>
    <mergeCell ref="B40:B41"/>
    <mergeCell ref="C40:C41"/>
    <mergeCell ref="D40:D41"/>
    <mergeCell ref="E40:E41"/>
    <mergeCell ref="B32:B33"/>
    <mergeCell ref="E65:E66"/>
    <mergeCell ref="B63:I63"/>
    <mergeCell ref="C21:I21"/>
    <mergeCell ref="H25:H26"/>
    <mergeCell ref="B14:B15"/>
    <mergeCell ref="C14:C15"/>
    <mergeCell ref="D14:D15"/>
    <mergeCell ref="G38:G39"/>
    <mergeCell ref="E23:E24"/>
    <mergeCell ref="F23:F24"/>
    <mergeCell ref="G23:G24"/>
    <mergeCell ref="G14:G15"/>
    <mergeCell ref="C23:C24"/>
    <mergeCell ref="D23:D24"/>
    <mergeCell ref="H23:H24"/>
    <mergeCell ref="B25:B26"/>
    <mergeCell ref="C25:C26"/>
    <mergeCell ref="F38:F39"/>
    <mergeCell ref="J5:K5"/>
    <mergeCell ref="J34:J35"/>
    <mergeCell ref="K34:K35"/>
    <mergeCell ref="L34:L35"/>
    <mergeCell ref="M34:M35"/>
    <mergeCell ref="N34:N35"/>
    <mergeCell ref="L30:N30"/>
    <mergeCell ref="J30:K30"/>
    <mergeCell ref="J32:J33"/>
    <mergeCell ref="K32:K33"/>
    <mergeCell ref="L32:L33"/>
    <mergeCell ref="M32:M33"/>
    <mergeCell ref="N32:N33"/>
    <mergeCell ref="L5:N5"/>
    <mergeCell ref="J12:K12"/>
    <mergeCell ref="L12:N12"/>
    <mergeCell ref="K7:K8"/>
    <mergeCell ref="L7:L8"/>
    <mergeCell ref="H38:H39"/>
    <mergeCell ref="G36:G37"/>
    <mergeCell ref="H32:H33"/>
    <mergeCell ref="M7:M8"/>
    <mergeCell ref="N7:N8"/>
    <mergeCell ref="J23:K23"/>
    <mergeCell ref="L23:N23"/>
    <mergeCell ref="K14:K15"/>
    <mergeCell ref="J14:J15"/>
    <mergeCell ref="N14:N15"/>
    <mergeCell ref="J7:J8"/>
    <mergeCell ref="L14:L15"/>
    <mergeCell ref="M14:M15"/>
    <mergeCell ref="K16:K17"/>
    <mergeCell ref="L16:L17"/>
    <mergeCell ref="M16:M17"/>
    <mergeCell ref="N16:N17"/>
    <mergeCell ref="K18:K19"/>
    <mergeCell ref="L18:L19"/>
    <mergeCell ref="M18:M19"/>
    <mergeCell ref="N18:N19"/>
    <mergeCell ref="A12:A13"/>
    <mergeCell ref="C10:I10"/>
    <mergeCell ref="F1:G1"/>
    <mergeCell ref="C3:I3"/>
    <mergeCell ref="H30:H31"/>
    <mergeCell ref="G12:G13"/>
    <mergeCell ref="H12:H13"/>
    <mergeCell ref="B28:I28"/>
    <mergeCell ref="C12:C13"/>
    <mergeCell ref="D12:D13"/>
    <mergeCell ref="E12:E13"/>
    <mergeCell ref="F12:F13"/>
    <mergeCell ref="H14:H15"/>
    <mergeCell ref="F30:F31"/>
    <mergeCell ref="F14:F15"/>
    <mergeCell ref="B12:B13"/>
    <mergeCell ref="E14:E15"/>
    <mergeCell ref="F25:F26"/>
    <mergeCell ref="G25:G26"/>
    <mergeCell ref="A1:D1"/>
    <mergeCell ref="D25:D26"/>
    <mergeCell ref="E25:E26"/>
    <mergeCell ref="A23:A24"/>
    <mergeCell ref="B23:B24"/>
    <mergeCell ref="A5:A6"/>
    <mergeCell ref="B5:B6"/>
    <mergeCell ref="C5:C6"/>
    <mergeCell ref="D5:D6"/>
    <mergeCell ref="E5:E6"/>
    <mergeCell ref="F5:F6"/>
    <mergeCell ref="G5:G6"/>
    <mergeCell ref="H5:H6"/>
    <mergeCell ref="A7:A8"/>
    <mergeCell ref="B7:B8"/>
    <mergeCell ref="C7:C8"/>
    <mergeCell ref="D7:D8"/>
    <mergeCell ref="E7:E8"/>
    <mergeCell ref="F7:F8"/>
    <mergeCell ref="G7:G8"/>
    <mergeCell ref="H7:H8"/>
    <mergeCell ref="M40:M41"/>
    <mergeCell ref="H34:H35"/>
    <mergeCell ref="N40:N41"/>
    <mergeCell ref="N38:N39"/>
    <mergeCell ref="A38:A39"/>
    <mergeCell ref="B38:B39"/>
    <mergeCell ref="C38:C39"/>
    <mergeCell ref="D38:D39"/>
    <mergeCell ref="E38:E39"/>
    <mergeCell ref="B34:B35"/>
    <mergeCell ref="B36:B37"/>
    <mergeCell ref="A36:A37"/>
    <mergeCell ref="F40:F41"/>
    <mergeCell ref="C36:C37"/>
    <mergeCell ref="D36:D37"/>
    <mergeCell ref="E36:E37"/>
    <mergeCell ref="F36:F37"/>
    <mergeCell ref="N36:N37"/>
    <mergeCell ref="H36:H37"/>
    <mergeCell ref="M36:M37"/>
    <mergeCell ref="L36:L37"/>
    <mergeCell ref="L38:L39"/>
    <mergeCell ref="J38:J39"/>
    <mergeCell ref="G40:G41"/>
    <mergeCell ref="J25:J26"/>
    <mergeCell ref="K25:K26"/>
    <mergeCell ref="G34:G35"/>
    <mergeCell ref="M25:M26"/>
    <mergeCell ref="N25:N26"/>
    <mergeCell ref="A25:A26"/>
    <mergeCell ref="C32:C33"/>
    <mergeCell ref="D32:D33"/>
    <mergeCell ref="C34:C35"/>
    <mergeCell ref="D34:D35"/>
    <mergeCell ref="E34:E35"/>
    <mergeCell ref="F34:F35"/>
    <mergeCell ref="A34:A35"/>
    <mergeCell ref="L25:L26"/>
    <mergeCell ref="A30:A31"/>
    <mergeCell ref="C30:C31"/>
    <mergeCell ref="E30:E31"/>
    <mergeCell ref="G30:G31"/>
    <mergeCell ref="E32:E33"/>
    <mergeCell ref="F32:F33"/>
    <mergeCell ref="G32:G33"/>
    <mergeCell ref="A32:A33"/>
    <mergeCell ref="B30:B31"/>
    <mergeCell ref="D30:D31"/>
    <mergeCell ref="N42:N43"/>
    <mergeCell ref="A44:A45"/>
    <mergeCell ref="B44:B45"/>
    <mergeCell ref="C44:C45"/>
    <mergeCell ref="D44:D45"/>
    <mergeCell ref="E44:E45"/>
    <mergeCell ref="F44:F45"/>
    <mergeCell ref="G44:G45"/>
    <mergeCell ref="H44:H45"/>
    <mergeCell ref="J44:J45"/>
    <mergeCell ref="K44:K45"/>
    <mergeCell ref="L44:L45"/>
    <mergeCell ref="M44:M45"/>
    <mergeCell ref="N44:N45"/>
    <mergeCell ref="A42:A43"/>
    <mergeCell ref="B42:B43"/>
    <mergeCell ref="C42:C43"/>
    <mergeCell ref="D42:D43"/>
    <mergeCell ref="E42:E43"/>
    <mergeCell ref="F42:F43"/>
    <mergeCell ref="G42:G43"/>
    <mergeCell ref="H42:H43"/>
    <mergeCell ref="J42:J43"/>
    <mergeCell ref="D46:D47"/>
    <mergeCell ref="E46:E47"/>
    <mergeCell ref="F46:F47"/>
    <mergeCell ref="G46:G47"/>
    <mergeCell ref="H46:H47"/>
    <mergeCell ref="J46:J47"/>
    <mergeCell ref="K42:K43"/>
    <mergeCell ref="L42:L43"/>
    <mergeCell ref="M42:M43"/>
    <mergeCell ref="F50:F51"/>
    <mergeCell ref="G50:G51"/>
    <mergeCell ref="H50:H51"/>
    <mergeCell ref="J50:J51"/>
    <mergeCell ref="K46:K47"/>
    <mergeCell ref="L46:L47"/>
    <mergeCell ref="M46:M47"/>
    <mergeCell ref="N46:N47"/>
    <mergeCell ref="A48:A49"/>
    <mergeCell ref="B48:B49"/>
    <mergeCell ref="C48:C49"/>
    <mergeCell ref="D48:D49"/>
    <mergeCell ref="E48:E49"/>
    <mergeCell ref="F48:F49"/>
    <mergeCell ref="G48:G49"/>
    <mergeCell ref="H48:H49"/>
    <mergeCell ref="J48:J49"/>
    <mergeCell ref="K48:K49"/>
    <mergeCell ref="L48:L49"/>
    <mergeCell ref="M48:M49"/>
    <mergeCell ref="N48:N49"/>
    <mergeCell ref="A46:A47"/>
    <mergeCell ref="B46:B47"/>
    <mergeCell ref="C46:C47"/>
    <mergeCell ref="H54:H55"/>
    <mergeCell ref="J54:J55"/>
    <mergeCell ref="K50:K51"/>
    <mergeCell ref="L50:L51"/>
    <mergeCell ref="M50:M51"/>
    <mergeCell ref="N50:N51"/>
    <mergeCell ref="A52:A53"/>
    <mergeCell ref="B52:B53"/>
    <mergeCell ref="C52:C53"/>
    <mergeCell ref="D52:D53"/>
    <mergeCell ref="E52:E53"/>
    <mergeCell ref="F52:F53"/>
    <mergeCell ref="G52:G53"/>
    <mergeCell ref="H52:H53"/>
    <mergeCell ref="J52:J53"/>
    <mergeCell ref="K52:K53"/>
    <mergeCell ref="L52:L53"/>
    <mergeCell ref="M52:M53"/>
    <mergeCell ref="N52:N53"/>
    <mergeCell ref="A50:A51"/>
    <mergeCell ref="B50:B51"/>
    <mergeCell ref="C50:C51"/>
    <mergeCell ref="D50:D51"/>
    <mergeCell ref="E50:E51"/>
    <mergeCell ref="K54:K55"/>
    <mergeCell ref="L54:L55"/>
    <mergeCell ref="M54:M55"/>
    <mergeCell ref="N54:N55"/>
    <mergeCell ref="A56:A57"/>
    <mergeCell ref="B56:B57"/>
    <mergeCell ref="C56:C57"/>
    <mergeCell ref="D56:D57"/>
    <mergeCell ref="E56:E57"/>
    <mergeCell ref="F56:F57"/>
    <mergeCell ref="G56:G57"/>
    <mergeCell ref="H56:H57"/>
    <mergeCell ref="J56:J57"/>
    <mergeCell ref="K56:K57"/>
    <mergeCell ref="L56:L57"/>
    <mergeCell ref="M56:M57"/>
    <mergeCell ref="N56:N57"/>
    <mergeCell ref="A54:A55"/>
    <mergeCell ref="B54:B55"/>
    <mergeCell ref="C54:C55"/>
    <mergeCell ref="D54:D55"/>
    <mergeCell ref="E54:E55"/>
    <mergeCell ref="F54:F55"/>
    <mergeCell ref="G54:G55"/>
    <mergeCell ref="K58:K59"/>
    <mergeCell ref="L58:L59"/>
    <mergeCell ref="M58:M59"/>
    <mergeCell ref="N58:N59"/>
    <mergeCell ref="A58:A59"/>
    <mergeCell ref="B58:B59"/>
    <mergeCell ref="C58:C59"/>
    <mergeCell ref="D58:D59"/>
    <mergeCell ref="E58:E59"/>
    <mergeCell ref="F58:F59"/>
    <mergeCell ref="G58:G59"/>
    <mergeCell ref="H58:H59"/>
    <mergeCell ref="J58:J59"/>
    <mergeCell ref="K60:K61"/>
    <mergeCell ref="L60:L61"/>
    <mergeCell ref="M60:M61"/>
    <mergeCell ref="N60:N61"/>
    <mergeCell ref="A60:A61"/>
    <mergeCell ref="B60:B61"/>
    <mergeCell ref="C60:C61"/>
    <mergeCell ref="D60:D61"/>
    <mergeCell ref="E60:E61"/>
    <mergeCell ref="F60:F61"/>
    <mergeCell ref="G60:G61"/>
    <mergeCell ref="H60:H61"/>
    <mergeCell ref="J60:J61"/>
    <mergeCell ref="J67:J68"/>
    <mergeCell ref="K67:K68"/>
    <mergeCell ref="L67:L68"/>
    <mergeCell ref="F65:F66"/>
    <mergeCell ref="G65:G66"/>
    <mergeCell ref="H65:H66"/>
    <mergeCell ref="J65:K65"/>
    <mergeCell ref="N67:N68"/>
    <mergeCell ref="A69:A70"/>
    <mergeCell ref="J69:J70"/>
    <mergeCell ref="K69:K70"/>
    <mergeCell ref="L69:L70"/>
    <mergeCell ref="M69:M70"/>
    <mergeCell ref="N69:N70"/>
    <mergeCell ref="B69:B70"/>
    <mergeCell ref="C69:C70"/>
    <mergeCell ref="D69:D70"/>
    <mergeCell ref="E69:E70"/>
    <mergeCell ref="F69:F70"/>
    <mergeCell ref="G69:G70"/>
    <mergeCell ref="H69:H70"/>
    <mergeCell ref="A16:A17"/>
    <mergeCell ref="B16:B17"/>
    <mergeCell ref="C16:C17"/>
    <mergeCell ref="D16:D17"/>
    <mergeCell ref="E16:E17"/>
    <mergeCell ref="F16:F17"/>
    <mergeCell ref="G16:G17"/>
    <mergeCell ref="H16:H17"/>
    <mergeCell ref="J16:J17"/>
    <mergeCell ref="A18:A19"/>
    <mergeCell ref="B18:B19"/>
    <mergeCell ref="C18:C19"/>
    <mergeCell ref="D18:D19"/>
    <mergeCell ref="E18:E19"/>
    <mergeCell ref="F18:F19"/>
    <mergeCell ref="G18:G19"/>
    <mergeCell ref="H18:H19"/>
    <mergeCell ref="J18:J19"/>
  </mergeCells>
  <hyperlinks>
    <hyperlink ref="B7" r:id="rId1" display="javascript: consultaProceso('23-9-494013')"/>
    <hyperlink ref="B7:B8" r:id="rId2" display="SI-01-2023"/>
    <hyperlink ref="B14" r:id="rId3" display="javascript: consultaProceso('23-21-40998')"/>
    <hyperlink ref="B16" r:id="rId4" display="javascript: consultaProceso('23-11-13797728')"/>
    <hyperlink ref="B18" r:id="rId5" display="javascript: consultaProceso('23-11-13801095')"/>
    <hyperlink ref="B14:B15" r:id="rId6" display="LICITACION PUBLICA 01 DE 2023"/>
    <hyperlink ref="B16:B17" r:id="rId7" display="MC-100.06.04-09-2023"/>
    <hyperlink ref="B18:B19" r:id="rId8" display="SAMC-SSBS-020-2023"/>
    <hyperlink ref="K16" r:id="rId9" display="mailto:contratos@sanandresdecuerquia-antioquia.gov.co"/>
    <hyperlink ref="B32" r:id="rId10" display="javascript: consultaProceso('23-11-13810770')"/>
    <hyperlink ref="B34" r:id="rId11" display="javascript: consultaProceso('23-11-13804572')"/>
    <hyperlink ref="B36" r:id="rId12" display="javascript: consultaProceso('23-21-40503')"/>
    <hyperlink ref="B38" r:id="rId13" display="javascript: consultaProceso('23-21-41391')"/>
    <hyperlink ref="B40" r:id="rId14" display="javascript: consultaProceso('23-11-13798804')"/>
    <hyperlink ref="B42" r:id="rId15" display="javascript: consultaProceso('23-11-13800546')"/>
    <hyperlink ref="B44" r:id="rId16" display="javascript: consultaProceso('23-11-13803196')"/>
    <hyperlink ref="B46" r:id="rId17" display="javascript: consultaProceso('23-21-40951')"/>
    <hyperlink ref="B48" r:id="rId18" display="javascript: consultaProceso('23-11-13795232')"/>
    <hyperlink ref="B50" r:id="rId19" display="javascript: consultaProceso('23-11-13774433')"/>
    <hyperlink ref="B52" r:id="rId20" display="javascript: consultaProceso('23-11-13771340')"/>
    <hyperlink ref="B54" r:id="rId21" display="javascript: consultaProceso('23-11-13788879')"/>
    <hyperlink ref="B56" r:id="rId22" display="javascript: consultaProceso('23-1-231979')"/>
    <hyperlink ref="B58" r:id="rId23" display="javascript: consultaProceso('23-11-13781810')"/>
    <hyperlink ref="B60" r:id="rId24" display="javascript: consultaProceso('23-21-40212')"/>
    <hyperlink ref="B32:B33" r:id="rId25" display="23-SAMC-012"/>
    <hyperlink ref="B34:B35" r:id="rId26" display="SP-SAMC-016-2023"/>
    <hyperlink ref="B36:B37" r:id="rId27" display="LP-004-2023"/>
    <hyperlink ref="B38:B39" r:id="rId28" display="LP-001-2023"/>
    <hyperlink ref="B40:B41" r:id="rId29" display="SA-016-2023"/>
    <hyperlink ref="B42:B43" r:id="rId30" display="CO-SAMC-288-2023"/>
    <hyperlink ref="K40" r:id="rId31" display="mailto:planeacion@nechi-antioquia.gov.co"/>
    <hyperlink ref="K42" r:id="rId32" display="mailto:planeacion@campamento-antioquia.gov.co"/>
    <hyperlink ref="B44:B45" r:id="rId33" display="SA-MC-010-2023"/>
    <hyperlink ref="B46:B47" r:id="rId34" display="LP-005-2023"/>
    <hyperlink ref="B48:B49" r:id="rId35" display="SA 011 DE 2023"/>
    <hyperlink ref="B50:B51" r:id="rId36" display="MENOR CUANTÍA N°005-2023"/>
    <hyperlink ref="B52:B53" r:id="rId37" display="CO-SAMC-271-2023"/>
    <hyperlink ref="B54:B55" r:id="rId38" display="SA-008-2023"/>
    <hyperlink ref="B56:B57" r:id="rId39" display="01-IPC-2023"/>
    <hyperlink ref="B58:B59" r:id="rId40" display="SAMC-07-2023"/>
    <hyperlink ref="B60:B61" r:id="rId41" display="SP-LP-003-2023"/>
    <hyperlink ref="B67" r:id="rId42" display="javascript: consultaProceso('23-21-41761')"/>
    <hyperlink ref="B69" r:id="rId43" display="javascript: consultaProceso('23-22-75140')"/>
    <hyperlink ref="B67:B68" r:id="rId44" display="LP-006-2023"/>
    <hyperlink ref="B69:B70" r:id="rId45" display="IP-025-2023"/>
  </hyperlinks>
  <printOptions/>
  <pageMargins left="0.7" right="0.7" top="0.75" bottom="0.75" header="0.3" footer="0.3"/>
  <pageSetup horizontalDpi="600" verticalDpi="600" orientation="portrait"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2"/>
  <sheetViews>
    <sheetView showGridLines="0" zoomScale="80" zoomScaleNormal="80" workbookViewId="0" topLeftCell="A1">
      <selection activeCell="A1" sqref="A1:D1"/>
    </sheetView>
  </sheetViews>
  <sheetFormatPr defaultColWidth="11.421875" defaultRowHeight="15"/>
  <cols>
    <col min="2" max="2" width="18.57421875" style="0" customWidth="1"/>
    <col min="3" max="3" width="18.421875" style="0" customWidth="1"/>
    <col min="4" max="4" width="13.7109375" style="0" customWidth="1"/>
    <col min="5" max="5" width="23.421875" style="0" customWidth="1"/>
    <col min="6" max="6" width="54.57421875" style="0" customWidth="1"/>
    <col min="7" max="7" width="27.140625" style="0" customWidth="1"/>
    <col min="8" max="8" width="20.28125" style="74" customWidth="1"/>
    <col min="9" max="9" width="15.28125" style="0" customWidth="1"/>
    <col min="10" max="10" width="27.421875" style="102" customWidth="1"/>
    <col min="11" max="11" width="26.140625" style="0" customWidth="1"/>
    <col min="12" max="12" width="26.00390625" style="0" customWidth="1"/>
    <col min="13" max="13" width="22.421875" style="0" customWidth="1"/>
    <col min="14" max="14" width="23.140625" style="0" customWidth="1"/>
  </cols>
  <sheetData>
    <row r="1" spans="1:7" ht="25.8">
      <c r="A1" s="158" t="s">
        <v>16</v>
      </c>
      <c r="B1" s="158"/>
      <c r="C1" s="158"/>
      <c r="D1" s="158"/>
      <c r="F1" s="155" t="s">
        <v>124</v>
      </c>
      <c r="G1" s="155"/>
    </row>
    <row r="2" spans="1:14" ht="15.6" customHeight="1" hidden="1">
      <c r="A2" s="52"/>
      <c r="B2" s="58"/>
      <c r="C2" s="59"/>
      <c r="D2" s="59"/>
      <c r="E2" s="59"/>
      <c r="F2" s="59"/>
      <c r="G2" s="60"/>
      <c r="H2" s="75"/>
      <c r="I2" s="61"/>
      <c r="J2" s="4"/>
      <c r="K2" s="45"/>
      <c r="L2" s="46"/>
      <c r="M2" s="46"/>
      <c r="N2" s="46"/>
    </row>
    <row r="3" spans="1:14" ht="21" hidden="1">
      <c r="A3" s="14"/>
      <c r="B3" s="14"/>
      <c r="C3" s="154" t="s">
        <v>43</v>
      </c>
      <c r="D3" s="154"/>
      <c r="E3" s="154"/>
      <c r="F3" s="154"/>
      <c r="G3" s="154"/>
      <c r="H3" s="154"/>
      <c r="I3" s="154"/>
      <c r="N3" s="46"/>
    </row>
    <row r="4" ht="15.75" customHeight="1" hidden="1">
      <c r="N4" s="46"/>
    </row>
    <row r="5" spans="1:14" ht="15" hidden="1">
      <c r="A5" s="149" t="s">
        <v>24</v>
      </c>
      <c r="B5" s="126" t="s">
        <v>8</v>
      </c>
      <c r="C5" s="126" t="s">
        <v>0</v>
      </c>
      <c r="D5" s="126" t="s">
        <v>1</v>
      </c>
      <c r="E5" s="126" t="s">
        <v>2</v>
      </c>
      <c r="F5" s="126" t="s">
        <v>3</v>
      </c>
      <c r="G5" s="126" t="s">
        <v>4</v>
      </c>
      <c r="H5" s="139" t="s">
        <v>5</v>
      </c>
      <c r="I5" s="57" t="s">
        <v>6</v>
      </c>
      <c r="J5" s="141" t="s">
        <v>9</v>
      </c>
      <c r="K5" s="142"/>
      <c r="L5" s="137" t="s">
        <v>12</v>
      </c>
      <c r="M5" s="159"/>
      <c r="N5" s="160"/>
    </row>
    <row r="6" spans="1:14" ht="15.75" customHeight="1" hidden="1">
      <c r="A6" s="132"/>
      <c r="B6" s="138"/>
      <c r="C6" s="138"/>
      <c r="D6" s="138"/>
      <c r="E6" s="138"/>
      <c r="F6" s="138"/>
      <c r="G6" s="138"/>
      <c r="H6" s="140"/>
      <c r="I6" s="50" t="s">
        <v>7</v>
      </c>
      <c r="J6" s="2" t="s">
        <v>2</v>
      </c>
      <c r="K6" s="2" t="s">
        <v>11</v>
      </c>
      <c r="L6" s="50" t="s">
        <v>13</v>
      </c>
      <c r="M6" s="50" t="s">
        <v>14</v>
      </c>
      <c r="N6" s="50" t="s">
        <v>15</v>
      </c>
    </row>
    <row r="7" spans="1:14" ht="52.2" customHeight="1" hidden="1">
      <c r="A7" s="152">
        <v>1</v>
      </c>
      <c r="B7" s="133"/>
      <c r="C7" s="134"/>
      <c r="D7" s="134"/>
      <c r="E7" s="134"/>
      <c r="F7" s="134"/>
      <c r="G7" s="135"/>
      <c r="H7" s="136"/>
      <c r="I7" s="101"/>
      <c r="J7" s="126"/>
      <c r="K7" s="128"/>
      <c r="L7" s="130"/>
      <c r="M7" s="130"/>
      <c r="N7" s="130"/>
    </row>
    <row r="8" spans="1:14" ht="15.75" customHeight="1" hidden="1">
      <c r="A8" s="153"/>
      <c r="B8" s="133"/>
      <c r="C8" s="134"/>
      <c r="D8" s="134"/>
      <c r="E8" s="134"/>
      <c r="F8" s="134"/>
      <c r="G8" s="135"/>
      <c r="H8" s="136"/>
      <c r="I8" s="49"/>
      <c r="J8" s="127"/>
      <c r="K8" s="129"/>
      <c r="L8" s="131"/>
      <c r="M8" s="131"/>
      <c r="N8" s="131"/>
    </row>
    <row r="9" spans="1:14" ht="15.75" customHeight="1" hidden="1">
      <c r="A9" s="52"/>
      <c r="B9" s="58"/>
      <c r="C9" s="46"/>
      <c r="D9" s="46"/>
      <c r="E9" s="46"/>
      <c r="F9" s="46"/>
      <c r="G9" s="4"/>
      <c r="H9" s="76"/>
      <c r="I9" s="65"/>
      <c r="J9" s="4"/>
      <c r="K9" s="45"/>
      <c r="L9" s="46"/>
      <c r="M9" s="46"/>
      <c r="N9" s="46"/>
    </row>
    <row r="10" spans="1:14" ht="21" hidden="1">
      <c r="A10" s="14"/>
      <c r="B10" s="14"/>
      <c r="C10" s="154" t="s">
        <v>42</v>
      </c>
      <c r="D10" s="154"/>
      <c r="E10" s="154"/>
      <c r="F10" s="154"/>
      <c r="G10" s="154"/>
      <c r="H10" s="154"/>
      <c r="I10" s="154"/>
      <c r="N10" s="46"/>
    </row>
    <row r="11" ht="15.75" customHeight="1" hidden="1">
      <c r="N11" s="46"/>
    </row>
    <row r="12" spans="1:14" ht="15" hidden="1">
      <c r="A12" s="149" t="s">
        <v>24</v>
      </c>
      <c r="B12" s="126" t="s">
        <v>8</v>
      </c>
      <c r="C12" s="126" t="s">
        <v>0</v>
      </c>
      <c r="D12" s="126" t="s">
        <v>1</v>
      </c>
      <c r="E12" s="126" t="s">
        <v>2</v>
      </c>
      <c r="F12" s="126" t="s">
        <v>3</v>
      </c>
      <c r="G12" s="126" t="s">
        <v>4</v>
      </c>
      <c r="H12" s="139" t="s">
        <v>5</v>
      </c>
      <c r="I12" s="57" t="s">
        <v>6</v>
      </c>
      <c r="J12" s="141" t="s">
        <v>9</v>
      </c>
      <c r="K12" s="142"/>
      <c r="L12" s="137" t="s">
        <v>12</v>
      </c>
      <c r="M12" s="159"/>
      <c r="N12" s="160"/>
    </row>
    <row r="13" spans="1:14" ht="15.75" customHeight="1" hidden="1">
      <c r="A13" s="132"/>
      <c r="B13" s="138"/>
      <c r="C13" s="138"/>
      <c r="D13" s="138"/>
      <c r="E13" s="138"/>
      <c r="F13" s="138"/>
      <c r="G13" s="138"/>
      <c r="H13" s="140"/>
      <c r="I13" s="50" t="s">
        <v>7</v>
      </c>
      <c r="J13" s="2" t="s">
        <v>2</v>
      </c>
      <c r="K13" s="2" t="s">
        <v>11</v>
      </c>
      <c r="L13" s="50" t="s">
        <v>13</v>
      </c>
      <c r="M13" s="50" t="s">
        <v>14</v>
      </c>
      <c r="N13" s="50" t="s">
        <v>15</v>
      </c>
    </row>
    <row r="14" spans="1:14" ht="98.4" customHeight="1" hidden="1">
      <c r="A14" s="121">
        <v>1</v>
      </c>
      <c r="B14" s="122"/>
      <c r="C14" s="123"/>
      <c r="D14" s="123"/>
      <c r="E14" s="123"/>
      <c r="F14" s="123"/>
      <c r="G14" s="124"/>
      <c r="H14" s="125"/>
      <c r="I14" s="48"/>
      <c r="J14" s="145"/>
      <c r="K14" s="128"/>
      <c r="L14" s="130"/>
      <c r="M14" s="130"/>
      <c r="N14" s="130"/>
    </row>
    <row r="15" spans="1:14" ht="15" customHeight="1" hidden="1">
      <c r="A15" s="121"/>
      <c r="B15" s="122"/>
      <c r="C15" s="123"/>
      <c r="D15" s="123"/>
      <c r="E15" s="123"/>
      <c r="F15" s="123"/>
      <c r="G15" s="124"/>
      <c r="H15" s="125"/>
      <c r="I15" s="66"/>
      <c r="J15" s="161"/>
      <c r="K15" s="129"/>
      <c r="L15" s="131"/>
      <c r="M15" s="131"/>
      <c r="N15" s="132"/>
    </row>
    <row r="16" spans="1:14" ht="99.6" customHeight="1" hidden="1">
      <c r="A16" s="121">
        <v>2</v>
      </c>
      <c r="B16" s="122"/>
      <c r="C16" s="123"/>
      <c r="D16" s="123"/>
      <c r="E16" s="123"/>
      <c r="F16" s="123"/>
      <c r="G16" s="124"/>
      <c r="H16" s="125"/>
      <c r="I16" s="48"/>
      <c r="J16" s="126"/>
      <c r="K16" s="128"/>
      <c r="L16" s="130"/>
      <c r="M16" s="130"/>
      <c r="N16" s="130"/>
    </row>
    <row r="17" spans="1:14" ht="15" hidden="1">
      <c r="A17" s="121"/>
      <c r="B17" s="122"/>
      <c r="C17" s="123"/>
      <c r="D17" s="123"/>
      <c r="E17" s="123"/>
      <c r="F17" s="123"/>
      <c r="G17" s="124"/>
      <c r="H17" s="125"/>
      <c r="I17" s="66"/>
      <c r="J17" s="127"/>
      <c r="K17" s="129"/>
      <c r="L17" s="131"/>
      <c r="M17" s="131"/>
      <c r="N17" s="132"/>
    </row>
    <row r="18" spans="1:14" s="102" customFormat="1" ht="41.4" customHeight="1" hidden="1">
      <c r="A18" s="121">
        <v>3</v>
      </c>
      <c r="B18" s="133"/>
      <c r="C18" s="171"/>
      <c r="D18" s="171"/>
      <c r="E18" s="171"/>
      <c r="F18" s="171"/>
      <c r="G18" s="172"/>
      <c r="H18" s="173"/>
      <c r="I18" s="113"/>
      <c r="J18" s="126"/>
      <c r="K18" s="162"/>
      <c r="L18" s="163"/>
      <c r="M18" s="163"/>
      <c r="N18" s="163"/>
    </row>
    <row r="19" spans="1:14" s="102" customFormat="1" ht="15" customHeight="1" hidden="1">
      <c r="A19" s="121"/>
      <c r="B19" s="133"/>
      <c r="C19" s="171"/>
      <c r="D19" s="171"/>
      <c r="E19" s="171"/>
      <c r="F19" s="171"/>
      <c r="G19" s="172"/>
      <c r="H19" s="173"/>
      <c r="I19" s="114"/>
      <c r="J19" s="127"/>
      <c r="K19" s="162"/>
      <c r="L19" s="163"/>
      <c r="M19" s="163"/>
      <c r="N19" s="163"/>
    </row>
    <row r="20" spans="1:14" ht="13.95" customHeight="1" hidden="1">
      <c r="A20" s="52"/>
      <c r="B20" s="58"/>
      <c r="C20" s="67"/>
      <c r="D20" s="67"/>
      <c r="E20" s="67"/>
      <c r="F20" s="67"/>
      <c r="G20" s="68"/>
      <c r="H20" s="77"/>
      <c r="I20" s="69"/>
      <c r="J20" s="4"/>
      <c r="K20" s="45"/>
      <c r="L20" s="46"/>
      <c r="M20" s="46"/>
      <c r="N20" s="46"/>
    </row>
    <row r="21" spans="2:9" ht="17.7" customHeight="1" hidden="1">
      <c r="B21" s="166" t="s">
        <v>45</v>
      </c>
      <c r="C21" s="166"/>
      <c r="D21" s="166"/>
      <c r="E21" s="166"/>
      <c r="F21" s="166"/>
      <c r="G21" s="166"/>
      <c r="H21" s="166"/>
      <c r="I21" s="14"/>
    </row>
    <row r="22" spans="2:9" ht="17.7" customHeight="1" hidden="1">
      <c r="B22" s="14"/>
      <c r="C22" s="14"/>
      <c r="D22" s="14"/>
      <c r="E22" s="14"/>
      <c r="F22" s="14"/>
      <c r="G22" s="14"/>
      <c r="H22" s="78"/>
      <c r="I22" s="14"/>
    </row>
    <row r="23" spans="1:14" ht="15" hidden="1">
      <c r="A23" s="149" t="s">
        <v>24</v>
      </c>
      <c r="B23" s="126" t="s">
        <v>8</v>
      </c>
      <c r="C23" s="126" t="s">
        <v>0</v>
      </c>
      <c r="D23" s="126" t="s">
        <v>1</v>
      </c>
      <c r="E23" s="126" t="s">
        <v>2</v>
      </c>
      <c r="F23" s="126" t="s">
        <v>3</v>
      </c>
      <c r="G23" s="126" t="s">
        <v>4</v>
      </c>
      <c r="H23" s="139" t="s">
        <v>5</v>
      </c>
      <c r="I23" s="57" t="s">
        <v>6</v>
      </c>
      <c r="J23" s="141" t="s">
        <v>9</v>
      </c>
      <c r="K23" s="142"/>
      <c r="L23" s="137" t="s">
        <v>12</v>
      </c>
      <c r="M23" s="159"/>
      <c r="N23" s="160"/>
    </row>
    <row r="24" spans="1:14" ht="15.75" customHeight="1" hidden="1">
      <c r="A24" s="132"/>
      <c r="B24" s="138"/>
      <c r="C24" s="138"/>
      <c r="D24" s="138"/>
      <c r="E24" s="138"/>
      <c r="F24" s="138"/>
      <c r="G24" s="138"/>
      <c r="H24" s="140"/>
      <c r="I24" s="50" t="s">
        <v>7</v>
      </c>
      <c r="J24" s="2" t="s">
        <v>2</v>
      </c>
      <c r="K24" s="2" t="s">
        <v>11</v>
      </c>
      <c r="L24" s="50" t="s">
        <v>13</v>
      </c>
      <c r="M24" s="50" t="s">
        <v>14</v>
      </c>
      <c r="N24" s="50" t="s">
        <v>15</v>
      </c>
    </row>
    <row r="25" spans="1:14" ht="52.8" customHeight="1" hidden="1">
      <c r="A25" s="121">
        <v>1</v>
      </c>
      <c r="B25" s="122"/>
      <c r="C25" s="168"/>
      <c r="D25" s="168"/>
      <c r="E25" s="168"/>
      <c r="F25" s="168"/>
      <c r="G25" s="169"/>
      <c r="H25" s="170"/>
      <c r="I25" s="111"/>
      <c r="J25" s="126"/>
      <c r="K25" s="128"/>
      <c r="L25" s="130"/>
      <c r="M25" s="130"/>
      <c r="N25" s="130"/>
    </row>
    <row r="26" spans="1:14" ht="15" hidden="1">
      <c r="A26" s="121"/>
      <c r="B26" s="122"/>
      <c r="C26" s="168"/>
      <c r="D26" s="168"/>
      <c r="E26" s="168"/>
      <c r="F26" s="168"/>
      <c r="G26" s="169"/>
      <c r="H26" s="170"/>
      <c r="I26" s="112"/>
      <c r="J26" s="127"/>
      <c r="K26" s="129"/>
      <c r="L26" s="131"/>
      <c r="M26" s="131"/>
      <c r="N26" s="132"/>
    </row>
    <row r="27" spans="1:14" ht="15">
      <c r="A27" s="4"/>
      <c r="B27" s="58"/>
      <c r="C27" s="97"/>
      <c r="D27" s="97"/>
      <c r="E27" s="97"/>
      <c r="F27" s="97"/>
      <c r="G27" s="98"/>
      <c r="H27" s="99"/>
      <c r="I27" s="100"/>
      <c r="J27" s="4"/>
      <c r="K27" s="45"/>
      <c r="L27" s="46"/>
      <c r="M27" s="46"/>
      <c r="N27" s="5"/>
    </row>
    <row r="28" spans="1:14" ht="21">
      <c r="A28" s="14"/>
      <c r="B28" s="14"/>
      <c r="C28" s="154" t="s">
        <v>18</v>
      </c>
      <c r="D28" s="154"/>
      <c r="E28" s="154"/>
      <c r="F28" s="154"/>
      <c r="G28" s="154"/>
      <c r="H28" s="154"/>
      <c r="I28" s="154"/>
      <c r="J28" s="154"/>
      <c r="N28" s="46"/>
    </row>
    <row r="29" ht="15.6" customHeight="1">
      <c r="N29" s="46"/>
    </row>
    <row r="30" spans="1:14" ht="15">
      <c r="A30" s="149" t="s">
        <v>24</v>
      </c>
      <c r="B30" s="126" t="s">
        <v>8</v>
      </c>
      <c r="C30" s="126" t="s">
        <v>0</v>
      </c>
      <c r="D30" s="126" t="s">
        <v>1</v>
      </c>
      <c r="E30" s="126" t="s">
        <v>2</v>
      </c>
      <c r="F30" s="126" t="s">
        <v>3</v>
      </c>
      <c r="G30" s="126" t="s">
        <v>4</v>
      </c>
      <c r="H30" s="139" t="s">
        <v>5</v>
      </c>
      <c r="I30" s="57" t="s">
        <v>6</v>
      </c>
      <c r="J30" s="141" t="s">
        <v>9</v>
      </c>
      <c r="K30" s="142"/>
      <c r="L30" s="137" t="s">
        <v>12</v>
      </c>
      <c r="M30" s="159"/>
      <c r="N30" s="160"/>
    </row>
    <row r="31" spans="1:14" ht="15.75" customHeight="1">
      <c r="A31" s="164"/>
      <c r="B31" s="138"/>
      <c r="C31" s="138"/>
      <c r="D31" s="138"/>
      <c r="E31" s="138"/>
      <c r="F31" s="138"/>
      <c r="G31" s="138"/>
      <c r="H31" s="140"/>
      <c r="I31" s="50" t="s">
        <v>7</v>
      </c>
      <c r="J31" s="2" t="s">
        <v>2</v>
      </c>
      <c r="K31" s="2" t="s">
        <v>11</v>
      </c>
      <c r="L31" s="50" t="s">
        <v>13</v>
      </c>
      <c r="M31" s="50" t="s">
        <v>14</v>
      </c>
      <c r="N31" s="50" t="s">
        <v>15</v>
      </c>
    </row>
    <row r="32" spans="1:14" ht="52.2" customHeight="1">
      <c r="A32" s="137">
        <v>1</v>
      </c>
      <c r="B32" s="122" t="s">
        <v>152</v>
      </c>
      <c r="C32" s="123" t="s">
        <v>54</v>
      </c>
      <c r="D32" s="123" t="s">
        <v>62</v>
      </c>
      <c r="E32" s="123" t="s">
        <v>153</v>
      </c>
      <c r="F32" s="123" t="s">
        <v>154</v>
      </c>
      <c r="G32" s="124" t="s">
        <v>186</v>
      </c>
      <c r="H32" s="125">
        <v>160000000</v>
      </c>
      <c r="I32" s="48" t="s">
        <v>46</v>
      </c>
      <c r="J32" s="147" t="s">
        <v>199</v>
      </c>
      <c r="K32" s="128" t="s">
        <v>193</v>
      </c>
      <c r="L32" s="130"/>
      <c r="M32" s="130"/>
      <c r="N32" s="130"/>
    </row>
    <row r="33" spans="1:14" ht="15">
      <c r="A33" s="137"/>
      <c r="B33" s="122"/>
      <c r="C33" s="123"/>
      <c r="D33" s="123"/>
      <c r="E33" s="123"/>
      <c r="F33" s="123"/>
      <c r="G33" s="124"/>
      <c r="H33" s="125"/>
      <c r="I33" s="66">
        <v>45199</v>
      </c>
      <c r="J33" s="148"/>
      <c r="K33" s="129"/>
      <c r="L33" s="131"/>
      <c r="M33" s="131"/>
      <c r="N33" s="132"/>
    </row>
    <row r="34" spans="1:14" s="102" customFormat="1" ht="47.4" customHeight="1">
      <c r="A34" s="167">
        <v>2</v>
      </c>
      <c r="B34" s="122" t="s">
        <v>220</v>
      </c>
      <c r="C34" s="123" t="s">
        <v>77</v>
      </c>
      <c r="D34" s="123" t="s">
        <v>47</v>
      </c>
      <c r="E34" s="123" t="s">
        <v>221</v>
      </c>
      <c r="F34" s="123" t="s">
        <v>222</v>
      </c>
      <c r="G34" s="124" t="s">
        <v>229</v>
      </c>
      <c r="H34" s="125">
        <v>30000000</v>
      </c>
      <c r="I34" s="48" t="s">
        <v>46</v>
      </c>
      <c r="J34" s="121" t="s">
        <v>238</v>
      </c>
      <c r="K34" s="162" t="s">
        <v>230</v>
      </c>
      <c r="L34" s="163"/>
      <c r="M34" s="163"/>
      <c r="N34" s="163"/>
    </row>
    <row r="35" spans="1:14" s="102" customFormat="1" ht="15" customHeight="1">
      <c r="A35" s="167"/>
      <c r="B35" s="122"/>
      <c r="C35" s="123"/>
      <c r="D35" s="123"/>
      <c r="E35" s="123"/>
      <c r="F35" s="123"/>
      <c r="G35" s="124"/>
      <c r="H35" s="125"/>
      <c r="I35" s="66">
        <v>45197</v>
      </c>
      <c r="J35" s="121"/>
      <c r="K35" s="162"/>
      <c r="L35" s="163"/>
      <c r="M35" s="163"/>
      <c r="N35" s="163"/>
    </row>
    <row r="36" spans="1:14" ht="51" customHeight="1">
      <c r="A36" s="167">
        <v>3</v>
      </c>
      <c r="B36" s="122" t="s">
        <v>223</v>
      </c>
      <c r="C36" s="123" t="s">
        <v>77</v>
      </c>
      <c r="D36" s="123" t="s">
        <v>55</v>
      </c>
      <c r="E36" s="123" t="s">
        <v>153</v>
      </c>
      <c r="F36" s="123" t="s">
        <v>224</v>
      </c>
      <c r="G36" s="124" t="s">
        <v>186</v>
      </c>
      <c r="H36" s="125">
        <v>28959371</v>
      </c>
      <c r="I36" s="48" t="s">
        <v>56</v>
      </c>
      <c r="J36" s="147" t="s">
        <v>199</v>
      </c>
      <c r="K36" s="162" t="s">
        <v>231</v>
      </c>
      <c r="L36" s="163" t="s">
        <v>232</v>
      </c>
      <c r="M36" s="163" t="s">
        <v>233</v>
      </c>
      <c r="N36" s="163"/>
    </row>
    <row r="37" spans="1:14" ht="15">
      <c r="A37" s="167"/>
      <c r="B37" s="122"/>
      <c r="C37" s="123"/>
      <c r="D37" s="123"/>
      <c r="E37" s="123"/>
      <c r="F37" s="123"/>
      <c r="G37" s="124"/>
      <c r="H37" s="125"/>
      <c r="I37" s="66">
        <v>45197</v>
      </c>
      <c r="J37" s="148"/>
      <c r="K37" s="162"/>
      <c r="L37" s="163"/>
      <c r="M37" s="163"/>
      <c r="N37" s="163"/>
    </row>
    <row r="38" spans="1:14" ht="46.8" customHeight="1">
      <c r="A38" s="167">
        <v>4</v>
      </c>
      <c r="B38" s="122" t="s">
        <v>117</v>
      </c>
      <c r="C38" s="123" t="s">
        <v>54</v>
      </c>
      <c r="D38" s="123" t="s">
        <v>55</v>
      </c>
      <c r="E38" s="123" t="s">
        <v>116</v>
      </c>
      <c r="F38" s="123" t="s">
        <v>118</v>
      </c>
      <c r="G38" s="124" t="s">
        <v>119</v>
      </c>
      <c r="H38" s="125">
        <v>41567790</v>
      </c>
      <c r="I38" s="48" t="s">
        <v>56</v>
      </c>
      <c r="J38" s="126" t="s">
        <v>239</v>
      </c>
      <c r="K38" s="128" t="s">
        <v>120</v>
      </c>
      <c r="L38" s="130" t="s">
        <v>234</v>
      </c>
      <c r="M38" s="130" t="s">
        <v>235</v>
      </c>
      <c r="N38" s="130"/>
    </row>
    <row r="39" spans="1:14" ht="15">
      <c r="A39" s="167"/>
      <c r="B39" s="122"/>
      <c r="C39" s="123"/>
      <c r="D39" s="123"/>
      <c r="E39" s="123"/>
      <c r="F39" s="123"/>
      <c r="G39" s="124"/>
      <c r="H39" s="125"/>
      <c r="I39" s="66">
        <v>45195</v>
      </c>
      <c r="J39" s="127"/>
      <c r="K39" s="129"/>
      <c r="L39" s="131"/>
      <c r="M39" s="131"/>
      <c r="N39" s="132"/>
    </row>
    <row r="40" spans="1:14" ht="60" customHeight="1">
      <c r="A40" s="167">
        <v>5</v>
      </c>
      <c r="B40" s="122" t="s">
        <v>225</v>
      </c>
      <c r="C40" s="123" t="s">
        <v>54</v>
      </c>
      <c r="D40" s="123" t="s">
        <v>55</v>
      </c>
      <c r="E40" s="123" t="s">
        <v>116</v>
      </c>
      <c r="F40" s="123" t="s">
        <v>226</v>
      </c>
      <c r="G40" s="124" t="s">
        <v>119</v>
      </c>
      <c r="H40" s="125">
        <v>148483149</v>
      </c>
      <c r="I40" s="48" t="s">
        <v>56</v>
      </c>
      <c r="J40" s="126" t="s">
        <v>239</v>
      </c>
      <c r="K40" s="128" t="s">
        <v>120</v>
      </c>
      <c r="L40" s="130" t="s">
        <v>236</v>
      </c>
      <c r="M40" s="130" t="s">
        <v>237</v>
      </c>
      <c r="N40" s="130"/>
    </row>
    <row r="41" spans="1:14" ht="15">
      <c r="A41" s="167"/>
      <c r="B41" s="122"/>
      <c r="C41" s="123"/>
      <c r="D41" s="123"/>
      <c r="E41" s="123"/>
      <c r="F41" s="123"/>
      <c r="G41" s="124"/>
      <c r="H41" s="125"/>
      <c r="I41" s="66">
        <v>45194</v>
      </c>
      <c r="J41" s="127"/>
      <c r="K41" s="129"/>
      <c r="L41" s="131"/>
      <c r="M41" s="131"/>
      <c r="N41" s="132"/>
    </row>
    <row r="42" spans="1:14" ht="73.2" customHeight="1">
      <c r="A42" s="167">
        <v>6</v>
      </c>
      <c r="B42" s="133" t="s">
        <v>227</v>
      </c>
      <c r="C42" s="134" t="s">
        <v>54</v>
      </c>
      <c r="D42" s="134" t="s">
        <v>55</v>
      </c>
      <c r="E42" s="134" t="s">
        <v>116</v>
      </c>
      <c r="F42" s="134" t="s">
        <v>228</v>
      </c>
      <c r="G42" s="135" t="s">
        <v>119</v>
      </c>
      <c r="H42" s="136">
        <v>306516186</v>
      </c>
      <c r="I42" s="101" t="s">
        <v>56</v>
      </c>
      <c r="J42" s="126" t="s">
        <v>239</v>
      </c>
      <c r="K42" s="128" t="s">
        <v>120</v>
      </c>
      <c r="L42" s="130" t="s">
        <v>236</v>
      </c>
      <c r="M42" s="130" t="s">
        <v>237</v>
      </c>
      <c r="N42" s="130"/>
    </row>
    <row r="43" spans="1:14" ht="15">
      <c r="A43" s="167"/>
      <c r="B43" s="133"/>
      <c r="C43" s="134"/>
      <c r="D43" s="134"/>
      <c r="E43" s="134"/>
      <c r="F43" s="134"/>
      <c r="G43" s="135"/>
      <c r="H43" s="136"/>
      <c r="I43" s="49">
        <v>45194</v>
      </c>
      <c r="J43" s="127"/>
      <c r="K43" s="129"/>
      <c r="L43" s="131"/>
      <c r="M43" s="131"/>
      <c r="N43" s="132"/>
    </row>
    <row r="44" spans="3:9" ht="15">
      <c r="C44" s="47"/>
      <c r="D44" s="47"/>
      <c r="E44" s="47"/>
      <c r="F44" s="47"/>
      <c r="G44" s="47"/>
      <c r="H44" s="105"/>
      <c r="I44" s="47"/>
    </row>
    <row r="45" spans="1:14" ht="21" hidden="1">
      <c r="A45" s="3"/>
      <c r="B45" s="165" t="s">
        <v>19</v>
      </c>
      <c r="C45" s="165"/>
      <c r="D45" s="165"/>
      <c r="E45" s="165"/>
      <c r="F45" s="165"/>
      <c r="G45" s="165"/>
      <c r="H45" s="165"/>
      <c r="I45" s="165"/>
      <c r="J45" s="4"/>
      <c r="K45" s="107"/>
      <c r="L45" s="108"/>
      <c r="M45" s="108"/>
      <c r="N45" s="108"/>
    </row>
    <row r="46" spans="1:14" ht="14.4" customHeight="1" hidden="1">
      <c r="A46" s="109"/>
      <c r="C46" s="47"/>
      <c r="D46" s="47"/>
      <c r="E46" s="47"/>
      <c r="F46" s="47"/>
      <c r="G46" s="47"/>
      <c r="H46" s="105"/>
      <c r="I46" s="47"/>
      <c r="J46" s="4"/>
      <c r="K46" s="107"/>
      <c r="L46" s="108"/>
      <c r="M46" s="108"/>
      <c r="N46" s="108"/>
    </row>
    <row r="47" spans="1:14" ht="15" hidden="1">
      <c r="A47" s="149" t="s">
        <v>24</v>
      </c>
      <c r="B47" s="126" t="s">
        <v>8</v>
      </c>
      <c r="C47" s="126" t="s">
        <v>0</v>
      </c>
      <c r="D47" s="126" t="s">
        <v>1</v>
      </c>
      <c r="E47" s="126" t="s">
        <v>2</v>
      </c>
      <c r="F47" s="126" t="s">
        <v>3</v>
      </c>
      <c r="G47" s="126" t="s">
        <v>4</v>
      </c>
      <c r="H47" s="139" t="s">
        <v>5</v>
      </c>
      <c r="I47" s="57" t="s">
        <v>6</v>
      </c>
      <c r="J47" s="141" t="s">
        <v>9</v>
      </c>
      <c r="K47" s="142"/>
      <c r="L47" s="137" t="s">
        <v>12</v>
      </c>
      <c r="M47" s="159"/>
      <c r="N47" s="160"/>
    </row>
    <row r="48" spans="1:14" ht="15.75" customHeight="1" hidden="1">
      <c r="A48" s="132"/>
      <c r="B48" s="138"/>
      <c r="C48" s="138"/>
      <c r="D48" s="138"/>
      <c r="E48" s="138"/>
      <c r="F48" s="138"/>
      <c r="G48" s="138"/>
      <c r="H48" s="140"/>
      <c r="I48" s="50" t="s">
        <v>7</v>
      </c>
      <c r="J48" s="2" t="s">
        <v>2</v>
      </c>
      <c r="K48" s="2" t="s">
        <v>11</v>
      </c>
      <c r="L48" s="50" t="s">
        <v>13</v>
      </c>
      <c r="M48" s="50" t="s">
        <v>14</v>
      </c>
      <c r="N48" s="50" t="s">
        <v>15</v>
      </c>
    </row>
    <row r="49" spans="1:14" ht="46.8" customHeight="1" hidden="1">
      <c r="A49" s="121"/>
      <c r="B49" s="133"/>
      <c r="C49" s="134"/>
      <c r="D49" s="134"/>
      <c r="E49" s="134"/>
      <c r="F49" s="134"/>
      <c r="G49" s="135"/>
      <c r="H49" s="136"/>
      <c r="I49" s="101"/>
      <c r="J49" s="126"/>
      <c r="K49" s="128"/>
      <c r="L49" s="130"/>
      <c r="M49" s="130"/>
      <c r="N49" s="130"/>
    </row>
    <row r="50" spans="1:14" ht="15" hidden="1">
      <c r="A50" s="121"/>
      <c r="B50" s="133"/>
      <c r="C50" s="134"/>
      <c r="D50" s="134"/>
      <c r="E50" s="134"/>
      <c r="F50" s="134"/>
      <c r="G50" s="135"/>
      <c r="H50" s="136"/>
      <c r="I50" s="49"/>
      <c r="J50" s="127"/>
      <c r="K50" s="129"/>
      <c r="L50" s="131"/>
      <c r="M50" s="131"/>
      <c r="N50" s="132"/>
    </row>
    <row r="51" spans="1:14" ht="63.6" customHeight="1" hidden="1">
      <c r="A51" s="121"/>
      <c r="B51" s="122"/>
      <c r="C51" s="123"/>
      <c r="D51" s="123"/>
      <c r="E51" s="123"/>
      <c r="F51" s="123"/>
      <c r="G51" s="124"/>
      <c r="H51" s="125"/>
      <c r="I51" s="48"/>
      <c r="J51" s="126"/>
      <c r="K51" s="128"/>
      <c r="L51" s="130"/>
      <c r="M51" s="130"/>
      <c r="N51" s="130"/>
    </row>
    <row r="52" spans="1:14" ht="15" hidden="1">
      <c r="A52" s="121"/>
      <c r="B52" s="122"/>
      <c r="C52" s="123"/>
      <c r="D52" s="123"/>
      <c r="E52" s="123"/>
      <c r="F52" s="123"/>
      <c r="G52" s="124"/>
      <c r="H52" s="125"/>
      <c r="I52" s="66"/>
      <c r="J52" s="127"/>
      <c r="K52" s="129"/>
      <c r="L52" s="131"/>
      <c r="M52" s="131"/>
      <c r="N52" s="132"/>
    </row>
  </sheetData>
  <mergeCells count="226">
    <mergeCell ref="B18:B19"/>
    <mergeCell ref="C18:C19"/>
    <mergeCell ref="D18:D19"/>
    <mergeCell ref="E18:E19"/>
    <mergeCell ref="F18:F19"/>
    <mergeCell ref="G18:G19"/>
    <mergeCell ref="H18:H19"/>
    <mergeCell ref="J18:J19"/>
    <mergeCell ref="A36:A37"/>
    <mergeCell ref="A34:A35"/>
    <mergeCell ref="B34:B35"/>
    <mergeCell ref="C34:C35"/>
    <mergeCell ref="D34:D35"/>
    <mergeCell ref="E34:E35"/>
    <mergeCell ref="F34:F35"/>
    <mergeCell ref="G34:G35"/>
    <mergeCell ref="H34:H35"/>
    <mergeCell ref="J49:J50"/>
    <mergeCell ref="K49:K50"/>
    <mergeCell ref="L49:L50"/>
    <mergeCell ref="M49:M50"/>
    <mergeCell ref="N49:N50"/>
    <mergeCell ref="A49:A50"/>
    <mergeCell ref="B49:B50"/>
    <mergeCell ref="C49:C50"/>
    <mergeCell ref="D49:D50"/>
    <mergeCell ref="E49:E50"/>
    <mergeCell ref="F49:F50"/>
    <mergeCell ref="G49:G50"/>
    <mergeCell ref="H49:H50"/>
    <mergeCell ref="L36:L37"/>
    <mergeCell ref="M36:M37"/>
    <mergeCell ref="N36:N37"/>
    <mergeCell ref="B45:I45"/>
    <mergeCell ref="A47:A48"/>
    <mergeCell ref="B47:B48"/>
    <mergeCell ref="C47:C48"/>
    <mergeCell ref="D47:D48"/>
    <mergeCell ref="E47:E48"/>
    <mergeCell ref="F47:F48"/>
    <mergeCell ref="G47:G48"/>
    <mergeCell ref="H47:H48"/>
    <mergeCell ref="J47:K47"/>
    <mergeCell ref="L47:N47"/>
    <mergeCell ref="B36:B37"/>
    <mergeCell ref="C36:C37"/>
    <mergeCell ref="D36:D37"/>
    <mergeCell ref="E36:E37"/>
    <mergeCell ref="F36:F37"/>
    <mergeCell ref="G36:G37"/>
    <mergeCell ref="H36:H37"/>
    <mergeCell ref="J36:J37"/>
    <mergeCell ref="K36:K37"/>
    <mergeCell ref="A38:A39"/>
    <mergeCell ref="J23:K23"/>
    <mergeCell ref="G25:G26"/>
    <mergeCell ref="H23:H24"/>
    <mergeCell ref="L5:N5"/>
    <mergeCell ref="K34:K35"/>
    <mergeCell ref="L34:L35"/>
    <mergeCell ref="K18:K19"/>
    <mergeCell ref="L18:L19"/>
    <mergeCell ref="M18:M19"/>
    <mergeCell ref="N18:N19"/>
    <mergeCell ref="K16:K17"/>
    <mergeCell ref="N25:N26"/>
    <mergeCell ref="L25:L26"/>
    <mergeCell ref="C28:J28"/>
    <mergeCell ref="M25:M26"/>
    <mergeCell ref="H25:H26"/>
    <mergeCell ref="D25:D26"/>
    <mergeCell ref="E25:E26"/>
    <mergeCell ref="D30:D31"/>
    <mergeCell ref="N14:N15"/>
    <mergeCell ref="K25:K26"/>
    <mergeCell ref="L32:L33"/>
    <mergeCell ref="M34:M35"/>
    <mergeCell ref="N34:N35"/>
    <mergeCell ref="L30:N30"/>
    <mergeCell ref="M32:M33"/>
    <mergeCell ref="N32:N33"/>
    <mergeCell ref="J32:J33"/>
    <mergeCell ref="E30:E31"/>
    <mergeCell ref="F32:F33"/>
    <mergeCell ref="H30:H31"/>
    <mergeCell ref="J30:K30"/>
    <mergeCell ref="H32:H33"/>
    <mergeCell ref="K32:K33"/>
    <mergeCell ref="F30:F31"/>
    <mergeCell ref="J34:J35"/>
    <mergeCell ref="J25:J26"/>
    <mergeCell ref="L23:N23"/>
    <mergeCell ref="M7:M8"/>
    <mergeCell ref="N7:N8"/>
    <mergeCell ref="J7:J8"/>
    <mergeCell ref="H12:H13"/>
    <mergeCell ref="C10:I10"/>
    <mergeCell ref="L12:N12"/>
    <mergeCell ref="G23:G24"/>
    <mergeCell ref="C23:C24"/>
    <mergeCell ref="F12:F13"/>
    <mergeCell ref="H7:H8"/>
    <mergeCell ref="L7:L8"/>
    <mergeCell ref="K7:K8"/>
    <mergeCell ref="G7:G8"/>
    <mergeCell ref="K14:K15"/>
    <mergeCell ref="L14:L15"/>
    <mergeCell ref="M14:M15"/>
    <mergeCell ref="C14:C15"/>
    <mergeCell ref="D23:D24"/>
    <mergeCell ref="B21:H21"/>
    <mergeCell ref="J16:J17"/>
    <mergeCell ref="H14:H15"/>
    <mergeCell ref="A30:A31"/>
    <mergeCell ref="A23:A24"/>
    <mergeCell ref="G12:G13"/>
    <mergeCell ref="A32:A33"/>
    <mergeCell ref="A25:A26"/>
    <mergeCell ref="C30:C31"/>
    <mergeCell ref="B25:B26"/>
    <mergeCell ref="E23:E24"/>
    <mergeCell ref="F23:F24"/>
    <mergeCell ref="C25:C26"/>
    <mergeCell ref="A14:A15"/>
    <mergeCell ref="E12:E13"/>
    <mergeCell ref="B23:B24"/>
    <mergeCell ref="C32:C33"/>
    <mergeCell ref="G30:G31"/>
    <mergeCell ref="B14:B15"/>
    <mergeCell ref="B32:B33"/>
    <mergeCell ref="G32:G33"/>
    <mergeCell ref="F14:F15"/>
    <mergeCell ref="D32:D33"/>
    <mergeCell ref="F25:F26"/>
    <mergeCell ref="D14:D15"/>
    <mergeCell ref="E14:E15"/>
    <mergeCell ref="A18:A19"/>
    <mergeCell ref="A1:D1"/>
    <mergeCell ref="F1:G1"/>
    <mergeCell ref="A12:A13"/>
    <mergeCell ref="B12:B13"/>
    <mergeCell ref="A5:A6"/>
    <mergeCell ref="B5:B6"/>
    <mergeCell ref="C5:C6"/>
    <mergeCell ref="D5:D6"/>
    <mergeCell ref="C12:C13"/>
    <mergeCell ref="D12:D13"/>
    <mergeCell ref="A7:A8"/>
    <mergeCell ref="B7:B8"/>
    <mergeCell ref="C7:C8"/>
    <mergeCell ref="D7:D8"/>
    <mergeCell ref="E7:E8"/>
    <mergeCell ref="C3:I3"/>
    <mergeCell ref="E5:E6"/>
    <mergeCell ref="G5:G6"/>
    <mergeCell ref="H5:H6"/>
    <mergeCell ref="J5:K5"/>
    <mergeCell ref="J12:K12"/>
    <mergeCell ref="F7:F8"/>
    <mergeCell ref="F5:F6"/>
    <mergeCell ref="L16:L17"/>
    <mergeCell ref="M16:M17"/>
    <mergeCell ref="N16:N17"/>
    <mergeCell ref="A16:A17"/>
    <mergeCell ref="B16:B17"/>
    <mergeCell ref="C16:C17"/>
    <mergeCell ref="D16:D17"/>
    <mergeCell ref="G14:G15"/>
    <mergeCell ref="J14:J15"/>
    <mergeCell ref="J51:J52"/>
    <mergeCell ref="K51:K52"/>
    <mergeCell ref="L51:L52"/>
    <mergeCell ref="M51:M52"/>
    <mergeCell ref="N51:N52"/>
    <mergeCell ref="A51:A52"/>
    <mergeCell ref="E16:E17"/>
    <mergeCell ref="F16:F17"/>
    <mergeCell ref="G16:G17"/>
    <mergeCell ref="H16:H17"/>
    <mergeCell ref="B51:B52"/>
    <mergeCell ref="C51:C52"/>
    <mergeCell ref="D51:D52"/>
    <mergeCell ref="E51:E52"/>
    <mergeCell ref="F51:F52"/>
    <mergeCell ref="G51:G52"/>
    <mergeCell ref="H51:H52"/>
    <mergeCell ref="B30:B31"/>
    <mergeCell ref="E32:E33"/>
    <mergeCell ref="B38:B39"/>
    <mergeCell ref="C38:C39"/>
    <mergeCell ref="D38:D39"/>
    <mergeCell ref="E38:E39"/>
    <mergeCell ref="F38:F39"/>
    <mergeCell ref="J38:J39"/>
    <mergeCell ref="K38:K39"/>
    <mergeCell ref="L38:L39"/>
    <mergeCell ref="M38:M39"/>
    <mergeCell ref="N38:N39"/>
    <mergeCell ref="A40:A41"/>
    <mergeCell ref="B40:B41"/>
    <mergeCell ref="C40:C41"/>
    <mergeCell ref="D40:D41"/>
    <mergeCell ref="E40:E41"/>
    <mergeCell ref="F40:F41"/>
    <mergeCell ref="G40:G41"/>
    <mergeCell ref="H40:H41"/>
    <mergeCell ref="J40:J41"/>
    <mergeCell ref="K40:K41"/>
    <mergeCell ref="L40:L41"/>
    <mergeCell ref="M40:M41"/>
    <mergeCell ref="N40:N41"/>
    <mergeCell ref="G38:G39"/>
    <mergeCell ref="H38:H39"/>
    <mergeCell ref="K42:K43"/>
    <mergeCell ref="L42:L43"/>
    <mergeCell ref="M42:M43"/>
    <mergeCell ref="N42:N43"/>
    <mergeCell ref="A42:A43"/>
    <mergeCell ref="B42:B43"/>
    <mergeCell ref="C42:C43"/>
    <mergeCell ref="D42:D43"/>
    <mergeCell ref="E42:E43"/>
    <mergeCell ref="F42:F43"/>
    <mergeCell ref="G42:G43"/>
    <mergeCell ref="H42:H43"/>
    <mergeCell ref="J42:J43"/>
  </mergeCells>
  <hyperlinks>
    <hyperlink ref="B32" r:id="rId1" display="javascript: consultaProceso('23-11-13811509')"/>
    <hyperlink ref="B32:B33" r:id="rId2" display="SAMC 012-2023"/>
    <hyperlink ref="B34" r:id="rId3" display="javascript: consultaProceso('23-13-13808644')"/>
    <hyperlink ref="B36" r:id="rId4" display="javascript: consultaProceso('23-13-13798834')"/>
    <hyperlink ref="B38" r:id="rId5" display="javascript: consultaProceso('23-11-13776895')"/>
    <hyperlink ref="B40" r:id="rId6" display="javascript: consultaProceso('23-11-13769447')"/>
    <hyperlink ref="B42" r:id="rId7" display="javascript: consultaProceso('23-11-13770372')"/>
    <hyperlink ref="B34:B35" r:id="rId8" display="C.M.C-018-2023"/>
    <hyperlink ref="B36:B37" r:id="rId9" display="MC 069-2023"/>
    <hyperlink ref="B38:B39" r:id="rId10" display="SA-SOP-015-2023"/>
    <hyperlink ref="B40:B41" r:id="rId11" display="SA-SOP-013-2023"/>
    <hyperlink ref="B42:B43" r:id="rId12" display="SA-SOP-014-2023"/>
    <hyperlink ref="K34" r:id="rId13" display="mailto:juridica@sanjuandeuraba-antioquia.gov.co"/>
    <hyperlink ref="K36" r:id="rId14" display="mailto:GOBIERNO@ABEJORRAL-ANTIOQUIA.GOV.CO"/>
  </hyperlinks>
  <printOptions/>
  <pageMargins left="0.7" right="0.7" top="0.75" bottom="0.75" header="0.3" footer="0.3"/>
  <pageSetup horizontalDpi="600" verticalDpi="600"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Manuela Gutierrez Arcila</cp:lastModifiedBy>
  <cp:lastPrinted>2018-10-01T13:42:16Z</cp:lastPrinted>
  <dcterms:created xsi:type="dcterms:W3CDTF">2018-07-07T21:55:34Z</dcterms:created>
  <dcterms:modified xsi:type="dcterms:W3CDTF">2023-10-02T03:33:03Z</dcterms:modified>
  <cp:category/>
  <cp:version/>
  <cp:contentType/>
  <cp:contentStatus/>
</cp:coreProperties>
</file>