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<sst xmlns="http://schemas.openxmlformats.org/spreadsheetml/2006/main" count="502" uniqueCount="152">
  <si>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</si>
  <si>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</si>
  <si>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</si>
  <si>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</si>
  <si>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</si>
  <si>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</si>
  <si>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</si>
  <si>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</si>
  <si>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</si>
  <si>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</si>
  <si>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</si>
  <si>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</si>
  <si>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</si>
  <si>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</si>
  <si>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</si>
  <si>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</si>
  <si>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</si>
  <si>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</si>
  <si>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</si>
  <si>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</si>
  <si>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</si>
  <si>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</si>
  <si>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</si>
  <si>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</si>
  <si>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</si>
  <si>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</si>
  <si>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</si>
  <si>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</si>
  <si>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</si>
  <si>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</si>
  <si>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</si>
  <si>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</si>
  <si>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</si>
  <si>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</si>
  <si>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</si>
  <si>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</si>
  <si>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</si>
  <si>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</si>
  <si>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</si>
  <si>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</si>
  <si>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</si>
  <si>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</si>
  <si>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</si>
  <si>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</si>
  <si>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</si>
  <si>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</si>
  <si>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Enero 2022</t>
  </si>
  <si>
    <t>CONTRATOS CELEBRADOS EN EL PERIODO
16/01/2022 a 31/01/2022</t>
  </si>
  <si>
    <t>CONTRATOS CELEBRADOS EN EL PERIODO
1/01/2022 a 15/01/2022</t>
  </si>
  <si>
    <t>TOTAL CONTRATOS DESDE 1/01/2022</t>
  </si>
  <si>
    <t>TOTAL DESDE
 ENERO 2022</t>
  </si>
  <si>
    <t>CONTRATOS CELEBRADOS EN EL PERIODO
1/02/2022 a 15/02/2022</t>
  </si>
  <si>
    <t>Febrero 2022</t>
  </si>
  <si>
    <t>CONTRATOS CELEBRADOS EN EL PERIODO
16/02/2022 a 28/02/2022</t>
  </si>
  <si>
    <t>MARZO 1 DE 2022</t>
  </si>
  <si>
    <t>CONTRATOS CELEBRADOS EN EL PERIODO
1/03/2022 a 15/03/2022</t>
  </si>
  <si>
    <t>CONTRATOS CELEBRADOS EN EL PERIODO
16/03/2022 a 31/03/2022</t>
  </si>
  <si>
    <t>Marzo 2022</t>
  </si>
  <si>
    <t>CONTRATOS CELEBRADOS EN EL PERIODO
1/04/2022 a 15/04/2022</t>
  </si>
  <si>
    <t>CONTRATOS CELEBRADOS EN EL PERIODO
16/04/2022 a 30/04/2022</t>
  </si>
  <si>
    <t>Abril 2022</t>
  </si>
  <si>
    <t>CONTRATOS CELEBRADOS EN EL PERIODO
1/05/2022 a 15/05/2022</t>
  </si>
  <si>
    <t>CONTRATOS CELEBRADOS EN EL PERIODO
16/05/2022 a 31/05/2022</t>
  </si>
  <si>
    <t>Mayo 2022</t>
  </si>
  <si>
    <t>CONTRATOS CELEBRADOS EN EL PERIODO
1/06/2022 a 15/06/2022</t>
  </si>
  <si>
    <t>Subasta</t>
  </si>
  <si>
    <t>Convocado</t>
  </si>
  <si>
    <t>Fecha Lim. Docs Habilitantes</t>
  </si>
  <si>
    <t>16/JUNIO/2022 A 30/JUNIO/2022</t>
  </si>
  <si>
    <t>CONTRATOS CELEBRADOS EN EL PERIODO
16/06/2022 a 31/06/2022</t>
  </si>
  <si>
    <t>Junio 2022</t>
  </si>
  <si>
    <t>SA-SIP-004-2022</t>
  </si>
  <si>
    <t>ANTIOQUIA - ALCALDÍA MUNICIPIO DE VEGACHÍ</t>
  </si>
  <si>
    <t>ADQUISICIÓN DE MAQUINARIA AMARILLA PARA LA CONSTRUCCIÓN, MANTENIMIENTO, ADECUACIÓN, CONSERVACIÓN, REHABILITACIÓN DE LA INFRAESTRUCTURA PÚBLICA A CARGO DEL MUNICIPIO DE VEGACHÍ-ANTIOQUIA.</t>
  </si>
  <si>
    <r>
      <t>Antioquia</t>
    </r>
    <r>
      <rPr>
        <sz val="11"/>
        <rFont val="Calibri"/>
        <family val="2"/>
        <scheme val="minor"/>
      </rPr>
      <t> : Vegachí</t>
    </r>
  </si>
  <si>
    <t>contratacionv@vegachi-antioquia.gov.co</t>
  </si>
  <si>
    <t>MUNICIPIO DE VEGACHÍ</t>
  </si>
  <si>
    <t>CO001-2022</t>
  </si>
  <si>
    <t>Régimen Especial</t>
  </si>
  <si>
    <t>Celebrado</t>
  </si>
  <si>
    <t>ANTIOQUIA - EMPRESAS PÚBLICAS DE BRICEÑO S.A. E.S.P.</t>
  </si>
  <si>
    <t>CONSTRUCCION DE UNIDADES SANITARIAS CON SANEAMIENTO BÁSICO PARA VIVIENDA RURAL DISPERSA EN EL MUNICIPIO DE BRICEÑO-ANTIOQUIA</t>
  </si>
  <si>
    <t>Fecha de Celebración del Primer Contrato</t>
  </si>
  <si>
    <r>
      <t>Antioquia</t>
    </r>
    <r>
      <rPr>
        <sz val="11"/>
        <rFont val="Calibri"/>
        <family val="2"/>
        <scheme val="minor"/>
      </rPr>
      <t> : Briceño</t>
    </r>
  </si>
  <si>
    <t>Epbriceno@hotmail.com</t>
  </si>
  <si>
    <t>CONSORCIO UNISAFAS BRICEÑO
NIT. 901605138</t>
  </si>
  <si>
    <t>ANDRÉS MAURICIO OSORIO GÓMEZ</t>
  </si>
  <si>
    <t>EMPRESAS PÚBLICAS DE BRICEÑO S.A. E.S.P.</t>
  </si>
  <si>
    <t>02 LIC 2022</t>
  </si>
  <si>
    <t>Licitación Pública</t>
  </si>
  <si>
    <t>ANTIOQUIA - TECNOLÓGICO DE ANTIOQUIA - MEDELLÍN</t>
  </si>
  <si>
    <t>Contrato de obra pública mediante el sistema de PRECIOS UNITARIOS NO REAJUSTABLES, para la construcción del GREEN MALL Y ADECUACIÓN DE ESPACIOS DEPORTIVOS en el campus de Robledo del Tecnológico de Antioquia – IU.</t>
  </si>
  <si>
    <t>Fecha de apertura</t>
  </si>
  <si>
    <t>LP-001-2022</t>
  </si>
  <si>
    <t>Licitación obra pública</t>
  </si>
  <si>
    <t>ANTIOQUIA - INSTITUTO DEL DEPORTE Y LA RECREACIÓN DE YARUMAL INDERYAL</t>
  </si>
  <si>
    <t>MANTENIMIENTO Y MEJORAMIENTO DE ESCENARIOS DEPORTIVOS EN EL MUNICIPIO DE YARUMAL – ANTIOQUIA</t>
  </si>
  <si>
    <t>LP.007.2021</t>
  </si>
  <si>
    <t>ANTIOQUIA - ALCALDÍA MUNICIPIO DE SANTUARIO</t>
  </si>
  <si>
    <t>CONSTRUCCIÓN DE PLACA HUELLA EN VIAS TERCIARIAS BAJO LA METODOLOGIA DE REGALIAS DEL MUNICIPIO DE EL SANTUARIO ANTIOQUIA</t>
  </si>
  <si>
    <t>LP-OP 002-2022</t>
  </si>
  <si>
    <t>ANTIOQUIA - ALCALDÍA MUNICIPIO DE ABEJORRAL</t>
  </si>
  <si>
    <t>PAVIMENTACIÓN EN ASFALTO DE LA CALLE 63, ENTRE LA INTERCEPCIÓN VÍA A LA CEJA HASTA LA CALLE 62, ENTRADA AL SECTOR CRISTO REY EN LA CABECERA MUNICIPAL DE ABEJORRAL – ANTIOQUIA</t>
  </si>
  <si>
    <t>LP-002-SPI-2022</t>
  </si>
  <si>
    <t>ANTIOQUIA - ALCALDÍA MUNICIPIO DE CARAMANTA</t>
  </si>
  <si>
    <t>“CONTRATO DE OBRA PÚBLICA PARA LA CONSTRUCCIÓN DE LOS PARQUES SUCRE Y ALEGRÍAS EN EL MUNICIPIO DE CARAMANTA, ANTIOQUIA EN VIRTUD DEL PROYECTO NRO. 2021051450035”</t>
  </si>
  <si>
    <t>003-SPDT-SA-OP-2022</t>
  </si>
  <si>
    <t>Selección Abreviada de Menor Cuantía (Ley 1150 de 2007)</t>
  </si>
  <si>
    <t>ANTIOQUIA - ALCALDÍA MUNICIPIO DE ABRIAQUI</t>
  </si>
  <si>
    <t>CONSTRUCCIÓN DE PUENTE VEHICULAR EN LA VEREDA SANTA TERESA DEL MUNICIPIO DE ABRIAQUÍ ANTIOQUIA</t>
  </si>
  <si>
    <t>LP-02-2022</t>
  </si>
  <si>
    <t>ANTIOQUIA - ALCALDÍA MUNICIPIO DE GUADALUPE</t>
  </si>
  <si>
    <t>CONSTRUCCIÓN Y MEJORAMIENTO DE VIVIENDA RURAL Y DE LA INFRAESTRUCTURA DEPORTIVA, RECREATIVA Y COMUNITARIA EN EL MUNICIPIO DE GUADALUPE, ANTIOQUIA</t>
  </si>
  <si>
    <t>IEJNC-SA-01-2022</t>
  </si>
  <si>
    <t>ANTIOQUIA - INSTITUCIÓN EDUCATIVA JUAN NEPOMUCENO CADAVID - ITAGÜÍ</t>
  </si>
  <si>
    <t>CONSTRUCCIÓN, ADECUACIÓN Y MEJORAMIENTO DE LA EDIFICACIÓN DE LA TIENDA ESCOLAR Y UN SEGUNDO NIVEL DE LA INSTITUCION EDUCATIVA.</t>
  </si>
  <si>
    <r>
      <t>Antioquia</t>
    </r>
    <r>
      <rPr>
        <sz val="11"/>
        <rFont val="Calibri"/>
        <family val="2"/>
        <scheme val="minor"/>
      </rPr>
      <t> : Medellín</t>
    </r>
  </si>
  <si>
    <r>
      <t>Antioquia</t>
    </r>
    <r>
      <rPr>
        <sz val="11"/>
        <rFont val="Calibri"/>
        <family val="2"/>
        <scheme val="minor"/>
      </rPr>
      <t> : Angostura</t>
    </r>
  </si>
  <si>
    <r>
      <t>Antioquia</t>
    </r>
    <r>
      <rPr>
        <sz val="11"/>
        <rFont val="Calibri"/>
        <family val="2"/>
        <scheme val="minor"/>
      </rPr>
      <t> : El Santuario</t>
    </r>
  </si>
  <si>
    <r>
      <t>Antioquia</t>
    </r>
    <r>
      <rPr>
        <sz val="11"/>
        <rFont val="Calibri"/>
        <family val="2"/>
        <scheme val="minor"/>
      </rPr>
      <t> : Abejorral</t>
    </r>
  </si>
  <si>
    <r>
      <t>Antioquia</t>
    </r>
    <r>
      <rPr>
        <sz val="11"/>
        <rFont val="Calibri"/>
        <family val="2"/>
        <scheme val="minor"/>
      </rPr>
      <t> : Caramanta</t>
    </r>
  </si>
  <si>
    <r>
      <t>Antioquia</t>
    </r>
    <r>
      <rPr>
        <sz val="11"/>
        <rFont val="Calibri"/>
        <family val="2"/>
        <scheme val="minor"/>
      </rPr>
      <t> : Abriaquí</t>
    </r>
  </si>
  <si>
    <r>
      <t>Antioquia</t>
    </r>
    <r>
      <rPr>
        <sz val="11"/>
        <rFont val="Calibri"/>
        <family val="2"/>
        <scheme val="minor"/>
      </rPr>
      <t> : Guadalupe</t>
    </r>
  </si>
  <si>
    <r>
      <t>Antioquia</t>
    </r>
    <r>
      <rPr>
        <sz val="11"/>
        <rFont val="Calibri"/>
        <family val="2"/>
        <scheme val="minor"/>
      </rPr>
      <t> : Itagüí</t>
    </r>
  </si>
  <si>
    <t xml:space="preserve"> procesos.juridica@tdea.edu.co</t>
  </si>
  <si>
    <t xml:space="preserve"> inderyal@yarumal.gov.co</t>
  </si>
  <si>
    <t xml:space="preserve">LEONARDO FAVIO CORREA ROLDPAN </t>
  </si>
  <si>
    <t>LEONARDO FAVIO CORREA ROLDPAN
CC. 15326333</t>
  </si>
  <si>
    <t>ventanillaunica@elsantuario-antioquia.gov.co</t>
  </si>
  <si>
    <t>M3 GRUPO EMPRESARIAL
NIT. 901126277</t>
  </si>
  <si>
    <t>ERNEY CASTAÑO GONZALEZ</t>
  </si>
  <si>
    <t>PLANEACION@ABEJORRAL-ANTIOQUIA.GOV.CO</t>
  </si>
  <si>
    <t>HUGO IGNACIO LONDOÑO TORO</t>
  </si>
  <si>
    <t>HUGO IGNACIO LONDOÑO TORO
NIT. 70784971</t>
  </si>
  <si>
    <t xml:space="preserve"> contratacion@caramanta-antioquia.gov.co</t>
  </si>
  <si>
    <t xml:space="preserve">GUINCO S.A.S.
NIT. </t>
  </si>
  <si>
    <t>RICARDO GUERRA BARRIENTOS</t>
  </si>
  <si>
    <t>Planeacion@abriaqui-antioquia.gov.co</t>
  </si>
  <si>
    <t>contratacion@guadalupe-antioquia.gov.co</t>
  </si>
  <si>
    <t>CONSTRUCTORA SARGO S.A.S
NIT. 900659669</t>
  </si>
  <si>
    <t>FEDERICO LOZANO ASPRILLA</t>
  </si>
  <si>
    <t xml:space="preserve"> iejuannepomucenocadavid@itagui.edu.co</t>
  </si>
  <si>
    <t>CONINCIVIL S.A.S.
NIT. 900468723</t>
  </si>
  <si>
    <t>JOHN DAIRO GUERRRO ORDUZ</t>
  </si>
  <si>
    <t>TECNOLÓGICO DE ANTIOQUIA</t>
  </si>
  <si>
    <t>INSTITUTO DEL DEPORTE Y LA RECREACIÓN DE YARUMAL INDERYAL</t>
  </si>
  <si>
    <t>MUNICIPIO DE SANTUARIO</t>
  </si>
  <si>
    <t>MUNICIPIO DE ABEJORRAL</t>
  </si>
  <si>
    <t>MUNICIPIO DE CARAMANTA</t>
  </si>
  <si>
    <t>MUNICIPIO DE ABRIAQUI</t>
  </si>
  <si>
    <t>MUNICIPIO DE GUADALUPE</t>
  </si>
  <si>
    <t xml:space="preserve"> INSTITUCIÓN EDUCATIVA JUAN NEPOMUCENO CADAVID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</si>
</sst>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2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4" fontId="19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4" fontId="22" fillId="3" borderId="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Border="1" applyAlignment="1">
      <alignment horizontal="center" vertical="center" wrapText="1"/>
    </xf>
    <xf numFmtId="168" fontId="22" fillId="3" borderId="0" xfId="0" applyNumberFormat="1" applyFont="1" applyFill="1" applyBorder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8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5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4" xfId="0" applyNumberFormat="1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0" fontId="14" fillId="0" borderId="8" xfId="20" applyFont="1" applyBorder="1" applyAlignment="1">
      <alignment horizontal="center" vertical="center" wrapText="1"/>
    </xf>
    <xf numFmtId="0" fontId="14" fillId="0" borderId="9" xfId="2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2" xfId="20" applyBorder="1" applyAlignment="1">
      <alignment horizontal="center" vertical="center" wrapText="1"/>
    </xf>
    <xf numFmtId="0" fontId="4" fillId="0" borderId="7" xfId="2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6" xfId="23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RESUMEN!$C$50:$I$50</c:f>
              <c:strCache/>
            </c:strRef>
          </c:cat>
          <c:val>
            <c:numRef>
              <c:f>RESUMEN!$C$52:$I$52</c:f>
              <c:numCache/>
            </c:numRef>
          </c:val>
        </c:ser>
        <c:axId val="38930408"/>
        <c:axId val="14829353"/>
      </c:barChart>
      <c:catAx>
        <c:axId val="389304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4829353"/>
        <c:crosses val="autoZero"/>
        <c:auto val="1"/>
        <c:lblOffset val="100"/>
        <c:noMultiLvlLbl val="0"/>
      </c:catAx>
      <c:valAx>
        <c:axId val="14829353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8930408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RESUMEN!$C$50:$I$50</c:f>
              <c:strCache/>
            </c:strRef>
          </c:cat>
          <c:val>
            <c:numRef>
              <c:f>RESUMEN!$C$53:$I$53</c:f>
              <c:numCache/>
            </c:numRef>
          </c:val>
        </c:ser>
        <c:axId val="66355314"/>
        <c:axId val="60326915"/>
      </c:barChart>
      <c:catAx>
        <c:axId val="663553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60326915"/>
        <c:crosses val="autoZero"/>
        <c:auto val="1"/>
        <c:lblOffset val="100"/>
        <c:noMultiLvlLbl val="0"/>
      </c:catAx>
      <c:valAx>
        <c:axId val="60326915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66355314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RESUMEN!$C$57:$I$57</c:f>
              <c:strCache/>
            </c:strRef>
          </c:cat>
          <c:val>
            <c:numRef>
              <c:f>RESUMEN!$C$58:$I$58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RESUMEN!$C$57:$I$57</c:f>
              <c:strCache/>
            </c:strRef>
          </c:cat>
          <c:val>
            <c:numRef>
              <c:f>RESUMEN!$C$59:$I$59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RESUMEN!$C$57:$I$57</c:f>
              <c:strCache/>
            </c:strRef>
          </c:cat>
          <c:val>
            <c:numRef>
              <c:f>RESUMEN!$C$60:$I$60</c:f>
              <c:numCache/>
            </c:numRef>
          </c:val>
        </c:ser>
        <c:axId val="6071324"/>
        <c:axId val="54641917"/>
      </c:barChart>
      <c:catAx>
        <c:axId val="60713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4641917"/>
        <c:crosses val="autoZero"/>
        <c:auto val="1"/>
        <c:lblOffset val="100"/>
        <c:noMultiLvlLbl val="0"/>
      </c:catAx>
      <c:valAx>
        <c:axId val="5464191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07132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2266950</xdr:colOff>
      <xdr:row>2</xdr:row>
      <xdr:rowOff>104775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190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2-9-483720')" TargetMode="External" /><Relationship Id="rId2" Type="http://schemas.openxmlformats.org/officeDocument/2006/relationships/hyperlink" Target="https://www.contratos.gov.co/consultas/detalleProceso.do?numConstancia=22-9-483720&amp;g-recaptcha-response=03AGdBq24ZAACIzbkXf8YkH5J5UxZ_gY_1Q04gFLWaeaNuplH4bUa0Yw88pnBbXIva1toDu0nQ5yF2Fa_qVvd2cwDaQoHBkVurNry6BvFcAW17sy7Y-jxCivfpLnGw7kE8Wn-_Y8kFTz-naC8Uigk1_RwAM1_eXh_IH8JmzMuD5EmCR188PdhTz7DMFeGCSG5VSOnUUaRNFXiwbUiYpQUltYwpvKvyQLyRfev6vkyhZAbK8PW9zs6h5M72ciTJIg93g0okInDxePgI4ngkvnp_etaRlB8AsheQ7YWEC3VCFvd42AcSW1cZBGEqRWKDC8h9OPOp5xLH10l6tDbC2ku29H4Hg6oiLbKPYlw5ttHNif8nweVLSGtZsN1yUa5K3iUHsf0Z-PW6AT6zh2t6zKJtQ8YXaVGl1e-vzf5ChJX2Zb9_eJBa7xjU5DQ9bR_0Zg6yT-SJEPd5W1MRaJTU7etUQoek2lLEZJdmlw" TargetMode="External" /><Relationship Id="rId3" Type="http://schemas.openxmlformats.org/officeDocument/2006/relationships/hyperlink" Target="mailto:contratacionv@vegachi-antioquia.gov.co" TargetMode="External" /><Relationship Id="rId4" Type="http://schemas.openxmlformats.org/officeDocument/2006/relationships/hyperlink" Target="javascript:%20consultaProceso('22-4-13088144')" TargetMode="External" /><Relationship Id="rId5" Type="http://schemas.openxmlformats.org/officeDocument/2006/relationships/hyperlink" Target="https://www.contratos.gov.co/consultas/detalleProceso.do?numConstancia=22-4-13088144&amp;g-recaptcha-response=03ANYolqsUoPDWmaghBPlZuVu_3wUMeDzGnUfOoNVRg-CynuVI0_YCWnQddA9GQe0MESmbdVkpAOIF1fvT4GYa-4T1Jn0e2l17-40pz0aKXPVSuTa_lkQ7VS8z0ZN7i1dWsX1FduR5R_Z4U8XOx9YKkuDHPVKXwvVdz2KJc_7FzqJUM7FKmuS42eGzwbm4qcnlQ-2BFPa5r0wANFT12EmijT4GnsDU6n6GSbtR1GFejNfsf4BkPCMVOzWxrHc1U9_4n-S0R_XTtpkDImn5o2k-JXrizxE3QPMwK49mhSi1XQaTpIvTcZ_kwqDzNqxEtsZiaC7obZ0oT8EYUsyqbmCMsPBMXF-AgCoVl9EVM-9VzlPtMkb5S6yuetT42S2nETjHY6sCVJ-iwlrJ0_gi5looTiVZKbOv0N3ygTuCzaEEdioiS4RP8dIzpt76vUqmRZ8mP-nn0b1DV9UtFR9dK57mzeT1munYAmezLw" TargetMode="External" /><Relationship Id="rId6" Type="http://schemas.openxmlformats.org/officeDocument/2006/relationships/hyperlink" Target="mailto:Epbriceno@hotmail.com" TargetMode="External" /><Relationship Id="rId7" Type="http://schemas.openxmlformats.org/officeDocument/2006/relationships/hyperlink" Target="javascript:%20consultaProceso('22-1-224906')" TargetMode="External" /><Relationship Id="rId8" Type="http://schemas.openxmlformats.org/officeDocument/2006/relationships/hyperlink" Target="javascript:%20consultaProceso('22-21-31797')" TargetMode="External" /><Relationship Id="rId9" Type="http://schemas.openxmlformats.org/officeDocument/2006/relationships/hyperlink" Target="javascript:%20consultaProceso('21-1-221304')" TargetMode="External" /><Relationship Id="rId10" Type="http://schemas.openxmlformats.org/officeDocument/2006/relationships/hyperlink" Target="javascript:%20consultaProceso('22-21-31511')" TargetMode="External" /><Relationship Id="rId11" Type="http://schemas.openxmlformats.org/officeDocument/2006/relationships/hyperlink" Target="javascript:%20consultaProceso('22-21-30985')" TargetMode="External" /><Relationship Id="rId12" Type="http://schemas.openxmlformats.org/officeDocument/2006/relationships/hyperlink" Target="javascript:%20consultaProceso('22-11-13087679')" TargetMode="External" /><Relationship Id="rId13" Type="http://schemas.openxmlformats.org/officeDocument/2006/relationships/hyperlink" Target="javascript:%20consultaProceso('22-1-224328')" TargetMode="External" /><Relationship Id="rId14" Type="http://schemas.openxmlformats.org/officeDocument/2006/relationships/hyperlink" Target="javascript:%20consultaProceso('22-11-13093692')" TargetMode="External" /><Relationship Id="rId15" Type="http://schemas.openxmlformats.org/officeDocument/2006/relationships/hyperlink" Target="https://www.contratos.gov.co/consultas/detalleProceso.do?numConstancia=22-1-224906&amp;g-recaptcha-response=03ANYolqvb3evfKFKDL74JbKLglJFNeNSo7G5Zx2KbZ_T06gOr0dAj10nD0pb_gfBPtpo4L2nUCcoQoULj8ccW_VFBfCZSOef2BwSCUl4YUxtCNyqX-LORHlN58vp7hnPpISo-SVt6RDHOHcIhat6hbPeSjoq1WctLSSB--YHZVPhDuot8ohdgrYy5AgAEQk-YGQGebZEU1NCWuPP9HHpx-tQxfsF_FK54qvYxlylbbH62KagcwwNZrYMMvmiw67XkDR2J_DK4NcxvpXMopWtNtLCimrmr22TkD1-NHu996ss1k_VYUj2GSOKRu7nwT53GcU8IO0CS4P0zgXLfm7p52-LqrsLv4ADaHXftvtzjaI8z5m68gF1aHNwXi3Ll76_-qP6Ks8lYgJtN3-ADHkO6_VcbxaD-Og0LuHxWRRvHJ-xW0SiwBLU9yc35DnTOmXtuvZjvFm9mPdI9kdjGr82rUeDgG-UazYSQ3w" TargetMode="External" /><Relationship Id="rId16" Type="http://schemas.openxmlformats.org/officeDocument/2006/relationships/hyperlink" Target="https://www.contratos.gov.co/consultas/detalleProceso.do?numConstancia=22-21-31797&amp;g-recaptcha-response=03ANYolqtHvNqJN5wr9GQb1SDOQt_I05O2n7h1GKToNBlCQQNHFZDr03xpVP4BcBJ-CVRTq07wPhmm6eXgZTOv7Q-OrkA4jSJc_5mIsLNekcnMakUGdVduRIlSRYUFIhNax9QqwP8r953TtpYvs6TkiLa2o6Ank5iyT88ZB2pvepK9dT7353z_GH30nZelHi56bsUj-59FIb1ECwmOdDs8Hrz_q-0vFvLvrrPUcS6Jbfdj7TGcEigQ2LQFSbBaKwg_LbkyLmxQ3ipmi_Vq-RF993jQJem__-vBHCTpZINGri42Y_VBX7S-mSbPbKE9ZCZFMrna0RCATIa2f6OvEtdBHnm3OFPrJQuNGdSx0Pek7snnwbyjqeSXwHwjSyvx3a1gnINnyiD7hQf2kiaHjmKrGHQT_gfuuF7oJHBOnAgZaC4A5w74NQqHdP_Yh4vnYblTi35O5dX_rjR5ihL-YIkKRCK6T4kaV9903w" TargetMode="External" /><Relationship Id="rId17" Type="http://schemas.openxmlformats.org/officeDocument/2006/relationships/hyperlink" Target="https://www.contratos.gov.co/consultas/detalleProceso.do?numConstancia=21-1-221304&amp;g-recaptcha-response=03ANYolqsJwAh29EPn9Lh1Guwt9S2YbPBH0LlJb9x7YkcKPSqEUhZ9T-Sgm7Lxzwd1bHvZkzpiVoGTfJVV4W9G7Sw3QqV59bbht0y-oFM6t8HrfT4b9xxVyqnXe2lmcsJ4LxkYQ4y1vppHKN3PxkFvvKgZWdOac8uBjwljQTnVIWnUiDg5n8lVmwH_dMKk86_fxSY1ehYM6r_gwJJ3_tuScxsxnA_HELKWnwxZ7yI4U6bdVs1Zkl77LxrwQShbGFgUfKi669KF86VS5lESMNcJhYsFWDPjwqw3zSprEz5GKr8bydItB9BCBznwd8wH6IkJagV1hY6nLac5qi0QP6Qdic7vJ-n3dYWu7XU1XbPCnim_cmnkiJPaXjpaL2KkDbJQzdMQvqCOI5A8HQFuWxmCxPn_46LuDifGzY-XeplKqnNj4JKf0K0RyfBQ78FsCB4og_5scSaEpf7sBNWbskf04gU2Gq0YybbbUg" TargetMode="External" /><Relationship Id="rId18" Type="http://schemas.openxmlformats.org/officeDocument/2006/relationships/hyperlink" Target="https://www.contratos.gov.co/consultas/detalleProceso.do?numConstancia=22-21-31511&amp;g-recaptcha-response=03ANYolqsb4gugE4vbAyzb-O2_7qPPBIF8B0nzJ8QGeJzDPaSZC-GtsyznbXvfq63ccXFI2CextTZz3cA8AoBQuM70jAc1GhSxPoOIw0K6jj6hKcB6mC2LFCrQko7W_MXoV5g1t6_AnI2Z-Sylp66iqAuyn9qI4qrEliGhoci7XkOwQUFv0co_MhXYAsoqj_dzWWWrf7jdF78ijGhZp_T632Zax7R3dD8Aukwfxur2_KAQ8BGT-8q1zfV_YJkyOW-k0tpZw1jhYeJuuRIuW6Ih6LVEYY55b3CuDnCgeVsy1rauTbEDHpHzQUQnNIdEmDdrGVFK-KjCWjWYFNCFjVMleYXfx3l842nqI_2yrPZXfF7kzIBFWtQY316J-1pQnokGFrF-FIQZYekUNnfse8tkbwiNA4UrhhWj0zY9mNh3S-Mg0H7xNhCsFbvSoIuQ8eg9SGUvNWPCcOOREu9y3IZ-logwJMVAtNwUIQ" TargetMode="External" /><Relationship Id="rId19" Type="http://schemas.openxmlformats.org/officeDocument/2006/relationships/hyperlink" Target="https://www.contratos.gov.co/consultas/detalleProceso.do?numConstancia=22-21-30985&amp;g-recaptcha-response=03ANYolqvY-mMxzeQPeMKQ95q05ksqmvDZ1Wz_nrdHo9Y65EogOXeYNR8mewnKpuH6WSdO-gphTl81UOFhXbb3ULPLOlX68ZrB1ndGMsSQHmplhcTuZ4ZQy79pPbDpXxppR7gettCzzR4eqAk5GvxlfSypGMJdZ1ilVKGGI2gvmCftJue1eKjkMgVJSqkdjO2jVz9CwpNo-BplzyGJcXj-6IBovemqUGHDp6kGaV5yPMhuVF0T5J_BdVr3sJNhj7U1EHj_C0TMwO_uN7S9M7JTKTB6Qylej339aQhXfMLTjcliJ4xDxA4f10E73AXT-mtu7MPvna3hxzs7BZW8B9tWGobY_nQaP-RgzZuvOpJ6pNhGQx0TwO-Ny4ApBAhFdnN8eTF2-UPjw0wNtyrXRCn04EyDPLAvWH1BbnikECDz9_soXt6iKJxJ3rfc0KuI3k-6waDLoB_hbKBAgjc1-ExyGxZSu6C9zDZUSQ" TargetMode="External" /><Relationship Id="rId20" Type="http://schemas.openxmlformats.org/officeDocument/2006/relationships/hyperlink" Target="https://www.contratos.gov.co/consultas/detalleProceso.do?numConstancia=22-11-13087679&amp;g-recaptcha-response=03ANYolqsoaXUgQRv1Tp3BxSrFU2C10_Bpiih-bruV3sxUXIlIJVnouQoi7LNj_SLKnkReJObOkPovJvYLw9itw5xjoYFFD_OQVy8ZVcW5c599kRPy90mVexCDBgb6MWRWtY3mdeqSNYRB8UdGK2LHuwFtodLNxHtEmA4sh8P1AFxmUMGUb3HwxSsG_UUOTlVfUs_q7ILubjPJQpN4ULff1CbPeRw31HwES6V1uMhlibRVeSHNH1OiejY4zd_burlXK0K-OMVcE8ZtxggHDwzp0GqyUnHzjkKwyCehNZ6u632eOJA9yaML31qK2Cs93aQSG0gEviRNirn2nuWsaAE4GpqUihp58S_qxul1G5xz4Y1K3OPPy2AR74Q7hMyYzZ-KY3LgSjGkntE7DVPn4d2Y7MpLT5z9X5QebmdCosG9plWe4qYCD-RrRhNWtMHn7mlkBAHtN9G_AwsCnfbOI96fwCaFKJJIh1Cybw" TargetMode="External" /><Relationship Id="rId21" Type="http://schemas.openxmlformats.org/officeDocument/2006/relationships/hyperlink" Target="https://www.contratos.gov.co/consultas/detalleProceso.do?numConstancia=22-1-224328&amp;g-recaptcha-response=03ANYolqtFVb5DGPwphr3vHLVEB2KMFLYOeuYy__aDDpUIgZ7MOgDSKmks21V7hSq-HvtyzrDQMdT0rQp_qNovMhbLRWJMQsgDFeyu2KKPuP37k4gU70l5-AjPUV1Yr7CWCbUat_nkOM5Ip54qviWTcNRcMsJ7Y6LMVM5BLPTtJBRP6eZvqL70t2oyGyu9hyLoKFo-F7dTXuY5AjyU4JbPNt4PpCOJfygqvP3ErTbUxVBlHToLlR4NoiBFsA3q6U84PFg9TXQ555Ihxg2q-FJ0mYbYOAOEwHmagGNNFyiXVTb49woyA85x5HSbtqKmRDsUULQNjDy9GyD0JwhKV4QJG_9Ld_dm11LBBaLQvfOZrY2Qi7Ei_TDJWtO3fw-IdcbiCafCPvQo5eH_n9eK9CnV3iBwD6ZeSpCzB5HooBFslGeb3WU9hMkjYXFFAzb_kTOWJND6bLstSp0ssFebWpMuneynhtz-yghMTQ" TargetMode="External" /><Relationship Id="rId22" Type="http://schemas.openxmlformats.org/officeDocument/2006/relationships/hyperlink" Target="https://www.contratos.gov.co/consultas/detalleProceso.do?numConstancia=22-11-13093692&amp;g-recaptcha-response=03ANYolquLZsR7jsBT3euc7DSiJnN57V3vpR4sqIfGmre0ViRZOX50r0HHnaz6SiVSQIR0jfXPqKvanJ1QVmU-Muqcq4fBZugBUyIUS8QrdE1Zs7VI32PSL7qXffOL4tbFoXpm0bpaSjONuGgD7RAwAoVOROrf6CubfIsdUIZL-2dzIB3uoyAdnlWq2EXcjZ3E_wESKgHKqtcidWSS3GnzB-f3H0Q3c9OzNsIvHkpDyTJtB5nglTDl0MeAodhe1mVBZLvzxYZYSkN5i1_b3u5b3m1IuhE17kkJzBXpPWhtFy5rdNT-VpiQkQxKJavQhrMPIo8SMJY_-D3Q1U6QNpRs_BHcpJrSbWSSORqSjrijDMBDihs8ocgk-twP2Dpll7e6nsYm90mxv5gvVU44U0xfjVFNod9sxpuqClYu9TYa3F8dUAJkDxB4rL-i4mPgizXGM5P6tMd9iF4HZj8dDmvYp76ae_kmoEX0og" TargetMode="External" /><Relationship Id="rId23" Type="http://schemas.openxmlformats.org/officeDocument/2006/relationships/hyperlink" Target="mailto:ventanillaunica@elsantuario-antioquia.gov.co" TargetMode="External" /><Relationship Id="rId24" Type="http://schemas.openxmlformats.org/officeDocument/2006/relationships/hyperlink" Target="mailto:PLANEACION@ABEJORRAL-ANTIOQUIA.GOV.CO" TargetMode="External" /><Relationship Id="rId25" Type="http://schemas.openxmlformats.org/officeDocument/2006/relationships/hyperlink" Target="mailto:Planeacion@abriaqui-antioquia.gov.co" TargetMode="External" /><Relationship Id="rId26" Type="http://schemas.openxmlformats.org/officeDocument/2006/relationships/hyperlink" Target="mailto:contratacion@guadalupe-antioquia.gov.co" TargetMode="Externa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86"/>
  <sheetViews>
    <sheetView showGridLines="0" tabSelected="1" zoomScale="70" zoomScaleNormal="70" zoomScaleSheetLayoutView="85" workbookViewId="0" topLeftCell="A1">
      <selection activeCell="C61" sqref="C61"/>
    </sheetView>
  </sheetViews>
  <sheetFormatPr defaultColWidth="11.421875" defaultRowHeight="15"/>
  <cols>
    <col min="1" max="1" width="152.57421875" style="0" customWidth="1"/>
    <col min="2" max="2" width="20.140625" style="106" bestFit="1" customWidth="1"/>
    <col min="3" max="3" width="30.00390625" style="97" bestFit="1" customWidth="1"/>
    <col min="4" max="4" width="21.00390625" style="106" customWidth="1"/>
    <col min="5" max="5" width="23.57421875" style="97" customWidth="1"/>
    <col min="6" max="6" width="23.28125" style="106" customWidth="1"/>
    <col min="7" max="7" width="27.421875" style="97" customWidth="1"/>
    <col min="8" max="8" width="24.140625" style="106" customWidth="1"/>
    <col min="9" max="9" width="27.00390625" style="97" customWidth="1"/>
    <col min="10" max="10" width="22.7109375" style="106" customWidth="1"/>
    <col min="11" max="11" width="27.7109375" style="97" customWidth="1"/>
    <col min="12" max="12" width="22.140625" style="106" customWidth="1"/>
    <col min="13" max="13" width="30.8515625" style="97" customWidth="1"/>
    <col min="14" max="14" width="11.7109375" style="106" bestFit="1" customWidth="1"/>
    <col min="15" max="15" width="25.140625" style="97" customWidth="1"/>
    <col min="16" max="16" width="11.7109375" style="106" bestFit="1" customWidth="1"/>
    <col min="17" max="17" width="33.28125" style="97" customWidth="1"/>
    <col min="18" max="18" width="14.7109375" style="106" customWidth="1"/>
    <col min="19" max="19" width="29.28125" style="97" customWidth="1"/>
    <col min="20" max="20" width="11.7109375" style="106" bestFit="1" customWidth="1"/>
    <col min="21" max="21" width="26.140625" style="97" customWidth="1"/>
    <col min="22" max="22" width="11.7109375" style="106" bestFit="1" customWidth="1"/>
    <col min="23" max="23" width="26.421875" style="97" customWidth="1"/>
    <col min="24" max="24" width="11.7109375" style="106" bestFit="1" customWidth="1"/>
    <col min="25" max="25" width="28.57421875" style="97" customWidth="1"/>
    <col min="26" max="26" width="11.7109375" style="106" bestFit="1" customWidth="1"/>
    <col min="27" max="27" width="31.421875" style="97" customWidth="1"/>
    <col min="28" max="28" width="17.7109375" style="106" customWidth="1"/>
    <col min="29" max="29" width="26.7109375" style="97" customWidth="1"/>
    <col min="30" max="30" width="11.7109375" style="106" bestFit="1" customWidth="1"/>
    <col min="31" max="31" width="27.7109375" style="97" customWidth="1"/>
    <col min="32" max="32" width="11.57421875" style="106" customWidth="1"/>
    <col min="33" max="33" width="24.7109375" style="97" customWidth="1"/>
    <col min="34" max="34" width="11.7109375" style="106" bestFit="1" customWidth="1"/>
    <col min="35" max="35" width="23.28125" style="97" bestFit="1" customWidth="1"/>
    <col min="36" max="36" width="11.7109375" style="106" bestFit="1" customWidth="1"/>
    <col min="37" max="37" width="23.28125" style="97" bestFit="1" customWidth="1"/>
  </cols>
  <sheetData>
    <row r="1" spans="1:3" ht="45.75" customHeight="1">
      <c r="A1" s="154" t="s">
        <v>35</v>
      </c>
      <c r="B1" s="154"/>
      <c r="C1" s="154"/>
    </row>
    <row r="2" spans="1:3" ht="33.75">
      <c r="A2" s="154" t="s">
        <v>68</v>
      </c>
      <c r="B2" s="154"/>
      <c r="C2" s="154"/>
    </row>
    <row r="3" ht="30.75" customHeight="1"/>
    <row r="4" ht="25.8">
      <c r="A4" s="7" t="s">
        <v>26</v>
      </c>
    </row>
    <row r="5" spans="1:51" s="5" customFormat="1" ht="31.5" customHeight="1">
      <c r="A5" s="8" t="s">
        <v>25</v>
      </c>
      <c r="B5" s="149" t="s">
        <v>49</v>
      </c>
      <c r="C5" s="149"/>
      <c r="D5" s="148" t="s">
        <v>69</v>
      </c>
      <c r="E5" s="149"/>
      <c r="F5" s="148" t="s">
        <v>64</v>
      </c>
      <c r="G5" s="149"/>
      <c r="H5" s="148" t="s">
        <v>62</v>
      </c>
      <c r="I5" s="149"/>
      <c r="J5" s="148" t="s">
        <v>61</v>
      </c>
      <c r="K5" s="149"/>
      <c r="L5" s="148" t="s">
        <v>59</v>
      </c>
      <c r="M5" s="149"/>
      <c r="N5" s="148" t="s">
        <v>58</v>
      </c>
      <c r="O5" s="149"/>
      <c r="P5" s="148" t="s">
        <v>56</v>
      </c>
      <c r="Q5" s="149"/>
      <c r="R5" s="148" t="s">
        <v>55</v>
      </c>
      <c r="S5" s="149"/>
      <c r="T5" s="148" t="s">
        <v>53</v>
      </c>
      <c r="U5" s="149"/>
      <c r="V5" s="148" t="s">
        <v>51</v>
      </c>
      <c r="W5" s="149"/>
      <c r="X5" s="148" t="s">
        <v>47</v>
      </c>
      <c r="Y5" s="149"/>
      <c r="Z5" s="148" t="s">
        <v>48</v>
      </c>
      <c r="AA5" s="149"/>
      <c r="AB5" s="152"/>
      <c r="AC5" s="153"/>
      <c r="AD5" s="152"/>
      <c r="AE5" s="153"/>
      <c r="AF5" s="152"/>
      <c r="AG5" s="153"/>
      <c r="AH5" s="152"/>
      <c r="AI5" s="153"/>
      <c r="AJ5" s="152"/>
      <c r="AK5" s="153"/>
      <c r="AL5" s="152"/>
      <c r="AM5" s="153"/>
      <c r="AN5" s="152"/>
      <c r="AO5" s="153"/>
      <c r="AP5" s="152"/>
      <c r="AQ5" s="153"/>
      <c r="AR5" s="152"/>
      <c r="AS5" s="153"/>
      <c r="AT5" s="152"/>
      <c r="AU5" s="153"/>
      <c r="AV5" s="152"/>
      <c r="AW5" s="153"/>
      <c r="AX5" s="152"/>
      <c r="AY5" s="152"/>
    </row>
    <row r="6" spans="2:51" s="5" customFormat="1" ht="32.25" customHeight="1">
      <c r="B6" s="107" t="s">
        <v>20</v>
      </c>
      <c r="C6" s="99" t="s">
        <v>21</v>
      </c>
      <c r="D6" s="107" t="s">
        <v>20</v>
      </c>
      <c r="E6" s="143" t="s">
        <v>21</v>
      </c>
      <c r="F6" s="107" t="s">
        <v>20</v>
      </c>
      <c r="G6" s="140" t="s">
        <v>21</v>
      </c>
      <c r="H6" s="107" t="s">
        <v>20</v>
      </c>
      <c r="I6" s="139" t="s">
        <v>21</v>
      </c>
      <c r="J6" s="107" t="s">
        <v>20</v>
      </c>
      <c r="K6" s="138" t="s">
        <v>21</v>
      </c>
      <c r="L6" s="107" t="s">
        <v>20</v>
      </c>
      <c r="M6" s="137" t="s">
        <v>21</v>
      </c>
      <c r="N6" s="107" t="s">
        <v>20</v>
      </c>
      <c r="O6" s="136" t="s">
        <v>21</v>
      </c>
      <c r="P6" s="107" t="s">
        <v>20</v>
      </c>
      <c r="Q6" s="135" t="s">
        <v>21</v>
      </c>
      <c r="R6" s="107" t="s">
        <v>20</v>
      </c>
      <c r="S6" s="134" t="s">
        <v>21</v>
      </c>
      <c r="T6" s="107" t="s">
        <v>20</v>
      </c>
      <c r="U6" s="133" t="s">
        <v>21</v>
      </c>
      <c r="V6" s="107" t="s">
        <v>20</v>
      </c>
      <c r="W6" s="130" t="s">
        <v>21</v>
      </c>
      <c r="X6" s="107" t="s">
        <v>20</v>
      </c>
      <c r="Y6" s="129" t="s">
        <v>21</v>
      </c>
      <c r="Z6" s="107" t="s">
        <v>20</v>
      </c>
      <c r="AA6" s="99" t="s">
        <v>21</v>
      </c>
      <c r="AB6" s="4"/>
      <c r="AC6" s="20"/>
      <c r="AD6" s="4"/>
      <c r="AE6" s="20"/>
      <c r="AF6" s="4"/>
      <c r="AG6" s="20"/>
      <c r="AH6" s="4"/>
      <c r="AI6" s="20"/>
      <c r="AJ6" s="4"/>
      <c r="AK6" s="20"/>
      <c r="AL6" s="4"/>
      <c r="AM6" s="20"/>
      <c r="AN6" s="4"/>
      <c r="AO6" s="20"/>
      <c r="AP6" s="4"/>
      <c r="AQ6" s="20"/>
      <c r="AR6" s="4"/>
      <c r="AS6" s="20"/>
      <c r="AT6" s="4"/>
      <c r="AU6" s="20"/>
      <c r="AV6" s="4"/>
      <c r="AW6" s="20"/>
      <c r="AX6" s="4"/>
      <c r="AY6" s="20"/>
    </row>
    <row r="7" spans="1:51" ht="21">
      <c r="A7" s="6" t="s">
        <v>17</v>
      </c>
      <c r="B7" s="108">
        <f>+Z7+X7+V7+T7+R7+P7+N7+L7+J7+H7+F7+D7</f>
        <v>1</v>
      </c>
      <c r="C7" s="100">
        <f>+AA7+Y7+W7+U7+S7+Q7+O7+M7+K7+I7+G7+E7</f>
        <v>646500000</v>
      </c>
      <c r="D7" s="17">
        <v>0</v>
      </c>
      <c r="E7" s="100">
        <v>0</v>
      </c>
      <c r="F7" s="17">
        <v>0</v>
      </c>
      <c r="G7" s="100">
        <v>0</v>
      </c>
      <c r="H7" s="17">
        <v>0</v>
      </c>
      <c r="I7" s="100">
        <v>0</v>
      </c>
      <c r="J7" s="17">
        <v>0</v>
      </c>
      <c r="K7" s="100">
        <v>0</v>
      </c>
      <c r="L7" s="17">
        <v>0</v>
      </c>
      <c r="M7" s="100">
        <v>0</v>
      </c>
      <c r="N7" s="17">
        <v>0</v>
      </c>
      <c r="O7" s="100">
        <v>0</v>
      </c>
      <c r="P7" s="17">
        <v>0</v>
      </c>
      <c r="Q7" s="100">
        <v>0</v>
      </c>
      <c r="R7" s="17">
        <v>0</v>
      </c>
      <c r="S7" s="100">
        <v>0</v>
      </c>
      <c r="T7" s="17">
        <v>0</v>
      </c>
      <c r="U7" s="100">
        <v>0</v>
      </c>
      <c r="V7" s="17">
        <v>1</v>
      </c>
      <c r="W7" s="100">
        <v>646500000</v>
      </c>
      <c r="X7" s="17">
        <v>0</v>
      </c>
      <c r="Y7" s="100">
        <v>0</v>
      </c>
      <c r="Z7" s="17">
        <v>0</v>
      </c>
      <c r="AA7" s="100">
        <v>0</v>
      </c>
      <c r="AB7" s="21"/>
      <c r="AC7" s="22"/>
      <c r="AD7" s="21"/>
      <c r="AE7" s="22"/>
      <c r="AF7" s="21"/>
      <c r="AG7" s="22"/>
      <c r="AH7" s="21"/>
      <c r="AI7" s="22"/>
      <c r="AJ7" s="23"/>
      <c r="AK7" s="22"/>
      <c r="AL7" s="21"/>
      <c r="AM7" s="24"/>
      <c r="AN7" s="25"/>
      <c r="AO7" s="22"/>
      <c r="AP7" s="25"/>
      <c r="AQ7" s="24"/>
      <c r="AR7" s="26"/>
      <c r="AS7" s="22"/>
      <c r="AT7" s="27"/>
      <c r="AU7" s="28"/>
      <c r="AV7" s="27"/>
      <c r="AW7" s="28"/>
      <c r="AX7" s="27"/>
      <c r="AY7" s="28"/>
    </row>
    <row r="8" spans="1:51" ht="21">
      <c r="A8" s="6" t="s">
        <v>23</v>
      </c>
      <c r="B8" s="108">
        <f aca="true" t="shared" si="0" ref="B8:B11">+Z8+X8+V8+T8+R8+P8+N8+L8+J8+H8+F8+D8</f>
        <v>1</v>
      </c>
      <c r="C8" s="100">
        <f aca="true" t="shared" si="1" ref="C8:C11">+AA8+Y8+W8+U8+S8+Q8+O8+M8+K8+I8+G8+E8</f>
        <v>336949369</v>
      </c>
      <c r="D8" s="17">
        <v>0</v>
      </c>
      <c r="E8" s="100">
        <v>0</v>
      </c>
      <c r="F8" s="17">
        <v>0</v>
      </c>
      <c r="G8" s="100">
        <v>0</v>
      </c>
      <c r="H8" s="17">
        <v>0</v>
      </c>
      <c r="I8" s="100">
        <v>0</v>
      </c>
      <c r="J8" s="17">
        <v>0</v>
      </c>
      <c r="K8" s="100">
        <v>0</v>
      </c>
      <c r="L8" s="17">
        <v>0</v>
      </c>
      <c r="M8" s="100">
        <v>0</v>
      </c>
      <c r="N8" s="17">
        <v>0</v>
      </c>
      <c r="O8" s="100">
        <v>0</v>
      </c>
      <c r="P8" s="17">
        <v>1</v>
      </c>
      <c r="Q8" s="100">
        <v>336949369</v>
      </c>
      <c r="R8" s="17">
        <v>0</v>
      </c>
      <c r="S8" s="100">
        <v>0</v>
      </c>
      <c r="T8" s="17">
        <v>0</v>
      </c>
      <c r="U8" s="100">
        <v>0</v>
      </c>
      <c r="V8" s="17">
        <v>0</v>
      </c>
      <c r="W8" s="100">
        <v>0</v>
      </c>
      <c r="X8" s="17">
        <v>0</v>
      </c>
      <c r="Y8" s="100">
        <v>0</v>
      </c>
      <c r="Z8" s="17">
        <v>0</v>
      </c>
      <c r="AA8" s="100">
        <v>0</v>
      </c>
      <c r="AB8" s="21"/>
      <c r="AC8" s="22"/>
      <c r="AD8" s="21"/>
      <c r="AE8" s="22"/>
      <c r="AF8" s="21"/>
      <c r="AG8" s="22"/>
      <c r="AH8" s="21"/>
      <c r="AI8" s="22"/>
      <c r="AJ8" s="23"/>
      <c r="AK8" s="22"/>
      <c r="AL8" s="21"/>
      <c r="AM8" s="24"/>
      <c r="AN8" s="25"/>
      <c r="AO8" s="22"/>
      <c r="AP8" s="25"/>
      <c r="AQ8" s="24"/>
      <c r="AR8" s="26"/>
      <c r="AS8" s="22"/>
      <c r="AT8" s="27"/>
      <c r="AU8" s="28"/>
      <c r="AV8" s="27"/>
      <c r="AW8" s="28"/>
      <c r="AX8" s="27"/>
      <c r="AY8" s="28"/>
    </row>
    <row r="9" spans="1:51" ht="21">
      <c r="A9" s="6" t="s">
        <v>22</v>
      </c>
      <c r="B9" s="108">
        <f t="shared" si="0"/>
        <v>3</v>
      </c>
      <c r="C9" s="100">
        <f t="shared" si="1"/>
        <v>5574238087</v>
      </c>
      <c r="D9" s="17">
        <v>1</v>
      </c>
      <c r="E9" s="100">
        <v>4783892708</v>
      </c>
      <c r="F9" s="17">
        <v>0</v>
      </c>
      <c r="G9" s="100">
        <v>0</v>
      </c>
      <c r="H9" s="17">
        <v>0</v>
      </c>
      <c r="I9" s="100">
        <v>0</v>
      </c>
      <c r="J9" s="17">
        <v>0</v>
      </c>
      <c r="K9" s="100">
        <v>0</v>
      </c>
      <c r="L9" s="17">
        <v>0</v>
      </c>
      <c r="M9" s="100">
        <v>0</v>
      </c>
      <c r="N9" s="17">
        <v>0</v>
      </c>
      <c r="O9" s="100">
        <v>0</v>
      </c>
      <c r="P9" s="17">
        <v>1</v>
      </c>
      <c r="Q9" s="100">
        <v>500000000</v>
      </c>
      <c r="R9" s="17">
        <v>0</v>
      </c>
      <c r="S9" s="100">
        <v>0</v>
      </c>
      <c r="T9" s="17">
        <v>1</v>
      </c>
      <c r="U9" s="100">
        <v>290345379</v>
      </c>
      <c r="V9" s="17">
        <v>0</v>
      </c>
      <c r="W9" s="100">
        <v>0</v>
      </c>
      <c r="X9" s="17">
        <v>0</v>
      </c>
      <c r="Y9" s="100">
        <v>0</v>
      </c>
      <c r="Z9" s="17">
        <v>0</v>
      </c>
      <c r="AA9" s="100">
        <v>0</v>
      </c>
      <c r="AB9" s="21"/>
      <c r="AC9" s="22"/>
      <c r="AD9" s="21"/>
      <c r="AE9" s="22"/>
      <c r="AF9" s="21"/>
      <c r="AG9" s="22"/>
      <c r="AH9" s="21"/>
      <c r="AI9" s="22"/>
      <c r="AJ9" s="23"/>
      <c r="AK9" s="22"/>
      <c r="AL9" s="21"/>
      <c r="AM9" s="24"/>
      <c r="AN9" s="25"/>
      <c r="AO9" s="22"/>
      <c r="AP9" s="25"/>
      <c r="AQ9" s="24"/>
      <c r="AR9" s="26"/>
      <c r="AS9" s="22"/>
      <c r="AT9" s="27"/>
      <c r="AU9" s="28"/>
      <c r="AV9" s="27"/>
      <c r="AW9" s="28"/>
      <c r="AX9" s="27"/>
      <c r="AY9" s="28"/>
    </row>
    <row r="10" spans="1:51" ht="21">
      <c r="A10" s="6" t="s">
        <v>18</v>
      </c>
      <c r="B10" s="108">
        <f t="shared" si="0"/>
        <v>46</v>
      </c>
      <c r="C10" s="100">
        <f t="shared" si="1"/>
        <v>1084597113727.5</v>
      </c>
      <c r="D10" s="17">
        <v>7</v>
      </c>
      <c r="E10" s="100">
        <v>4829145570</v>
      </c>
      <c r="F10" s="17">
        <v>14</v>
      </c>
      <c r="G10" s="100">
        <v>926067584416</v>
      </c>
      <c r="H10" s="17">
        <v>0</v>
      </c>
      <c r="I10" s="100">
        <v>0</v>
      </c>
      <c r="J10" s="17">
        <v>0</v>
      </c>
      <c r="K10" s="100">
        <v>0</v>
      </c>
      <c r="L10" s="17">
        <v>0</v>
      </c>
      <c r="M10" s="100">
        <v>0</v>
      </c>
      <c r="N10" s="17">
        <v>1</v>
      </c>
      <c r="O10" s="100">
        <v>1124997536</v>
      </c>
      <c r="P10" s="17">
        <v>2</v>
      </c>
      <c r="Q10" s="100">
        <v>2719638888</v>
      </c>
      <c r="R10" s="17">
        <v>7</v>
      </c>
      <c r="S10" s="100">
        <v>114884749111</v>
      </c>
      <c r="T10" s="17">
        <v>4</v>
      </c>
      <c r="U10" s="100">
        <v>8387272784</v>
      </c>
      <c r="V10" s="17">
        <v>6</v>
      </c>
      <c r="W10" s="100">
        <v>2882134395</v>
      </c>
      <c r="X10" s="17">
        <v>2</v>
      </c>
      <c r="Y10" s="100">
        <v>18988313943</v>
      </c>
      <c r="Z10" s="17">
        <v>3</v>
      </c>
      <c r="AA10" s="100">
        <v>4713277084.5</v>
      </c>
      <c r="AB10" s="21"/>
      <c r="AC10" s="22"/>
      <c r="AD10" s="21"/>
      <c r="AE10" s="22"/>
      <c r="AF10" s="21"/>
      <c r="AG10" s="22"/>
      <c r="AH10" s="21"/>
      <c r="AI10" s="22"/>
      <c r="AJ10" s="23"/>
      <c r="AK10" s="22"/>
      <c r="AL10" s="21"/>
      <c r="AM10" s="24"/>
      <c r="AN10" s="25"/>
      <c r="AO10" s="22"/>
      <c r="AP10" s="25"/>
      <c r="AQ10" s="24"/>
      <c r="AR10" s="26"/>
      <c r="AS10" s="22"/>
      <c r="AT10" s="27"/>
      <c r="AU10" s="28"/>
      <c r="AV10" s="27"/>
      <c r="AW10" s="28"/>
      <c r="AX10" s="27"/>
      <c r="AY10" s="28"/>
    </row>
    <row r="11" spans="1:51" ht="21">
      <c r="A11" s="6" t="s">
        <v>19</v>
      </c>
      <c r="B11" s="108">
        <f t="shared" si="0"/>
        <v>22</v>
      </c>
      <c r="C11" s="100">
        <f t="shared" si="1"/>
        <v>85761135817</v>
      </c>
      <c r="D11" s="17">
        <v>0</v>
      </c>
      <c r="E11" s="100">
        <v>0</v>
      </c>
      <c r="F11" s="17">
        <v>0</v>
      </c>
      <c r="G11" s="100">
        <v>0</v>
      </c>
      <c r="H11" s="17">
        <v>0</v>
      </c>
      <c r="I11" s="100">
        <v>0</v>
      </c>
      <c r="J11" s="17">
        <v>0</v>
      </c>
      <c r="K11" s="100">
        <v>0</v>
      </c>
      <c r="L11" s="17">
        <v>0</v>
      </c>
      <c r="M11" s="100">
        <v>0</v>
      </c>
      <c r="N11" s="17">
        <v>0</v>
      </c>
      <c r="O11" s="100">
        <v>0</v>
      </c>
      <c r="P11" s="17">
        <v>0</v>
      </c>
      <c r="Q11" s="100">
        <v>0</v>
      </c>
      <c r="R11" s="17">
        <v>0</v>
      </c>
      <c r="S11" s="100">
        <v>0</v>
      </c>
      <c r="T11" s="17">
        <v>5</v>
      </c>
      <c r="U11" s="100">
        <v>5009480749</v>
      </c>
      <c r="V11" s="17">
        <v>11</v>
      </c>
      <c r="W11" s="100">
        <v>35963446304</v>
      </c>
      <c r="X11" s="17">
        <v>5</v>
      </c>
      <c r="Y11" s="100">
        <v>4841664013</v>
      </c>
      <c r="Z11" s="17">
        <v>1</v>
      </c>
      <c r="AA11" s="100">
        <v>39946544751</v>
      </c>
      <c r="AB11" s="21"/>
      <c r="AC11" s="22"/>
      <c r="AD11" s="21"/>
      <c r="AE11" s="22"/>
      <c r="AF11" s="21"/>
      <c r="AG11" s="22"/>
      <c r="AH11" s="21"/>
      <c r="AI11" s="22"/>
      <c r="AJ11" s="23"/>
      <c r="AK11" s="22"/>
      <c r="AL11" s="21"/>
      <c r="AM11" s="24"/>
      <c r="AN11" s="25"/>
      <c r="AO11" s="22"/>
      <c r="AP11" s="25"/>
      <c r="AQ11" s="24"/>
      <c r="AR11" s="26"/>
      <c r="AS11" s="22"/>
      <c r="AT11" s="27"/>
      <c r="AU11" s="28"/>
      <c r="AV11" s="27"/>
      <c r="AW11" s="28"/>
      <c r="AX11" s="27"/>
      <c r="AY11" s="28"/>
    </row>
    <row r="12" spans="1:51" ht="21">
      <c r="A12" s="9" t="s">
        <v>31</v>
      </c>
      <c r="B12" s="109">
        <f aca="true" t="shared" si="2" ref="B12:Z12">SUM(B7:B11)</f>
        <v>73</v>
      </c>
      <c r="C12" s="101">
        <f t="shared" si="2"/>
        <v>1176915937000.5</v>
      </c>
      <c r="D12" s="18">
        <f>SUM(D7:D11)</f>
        <v>8</v>
      </c>
      <c r="E12" s="101">
        <f>SUM(E7:E11)</f>
        <v>9613038278</v>
      </c>
      <c r="F12" s="18">
        <f>SUM(F7:F11)</f>
        <v>14</v>
      </c>
      <c r="G12" s="101">
        <f>SUM(G7:G11)</f>
        <v>926067584416</v>
      </c>
      <c r="H12" s="18">
        <v>0</v>
      </c>
      <c r="I12" s="101">
        <v>0</v>
      </c>
      <c r="J12" s="18">
        <v>0</v>
      </c>
      <c r="K12" s="101">
        <v>0</v>
      </c>
      <c r="L12" s="18">
        <v>0</v>
      </c>
      <c r="M12" s="101">
        <v>0</v>
      </c>
      <c r="N12" s="18">
        <f aca="true" t="shared" si="3" ref="N12:S12">SUM(N7:N11)</f>
        <v>1</v>
      </c>
      <c r="O12" s="101">
        <f t="shared" si="3"/>
        <v>1124997536</v>
      </c>
      <c r="P12" s="18">
        <f t="shared" si="3"/>
        <v>4</v>
      </c>
      <c r="Q12" s="101">
        <f t="shared" si="3"/>
        <v>3556588257</v>
      </c>
      <c r="R12" s="18">
        <f t="shared" si="3"/>
        <v>7</v>
      </c>
      <c r="S12" s="101">
        <f t="shared" si="3"/>
        <v>114884749111</v>
      </c>
      <c r="T12" s="18">
        <f aca="true" t="shared" si="4" ref="T12:Y12">SUM(T7:T11)</f>
        <v>10</v>
      </c>
      <c r="U12" s="101">
        <f t="shared" si="4"/>
        <v>13687098912</v>
      </c>
      <c r="V12" s="18">
        <f t="shared" si="4"/>
        <v>18</v>
      </c>
      <c r="W12" s="101">
        <f t="shared" si="4"/>
        <v>39492080699</v>
      </c>
      <c r="X12" s="18">
        <f t="shared" si="4"/>
        <v>7</v>
      </c>
      <c r="Y12" s="101">
        <f t="shared" si="4"/>
        <v>23829977956</v>
      </c>
      <c r="Z12" s="18">
        <f t="shared" si="2"/>
        <v>4</v>
      </c>
      <c r="AA12" s="101">
        <f>SUM(AA7:AA11)</f>
        <v>44659821835.5</v>
      </c>
      <c r="AB12" s="29"/>
      <c r="AC12" s="30"/>
      <c r="AD12" s="29"/>
      <c r="AE12" s="30"/>
      <c r="AF12" s="29"/>
      <c r="AG12" s="30"/>
      <c r="AH12" s="29"/>
      <c r="AI12" s="30"/>
      <c r="AJ12" s="31"/>
      <c r="AK12" s="30"/>
      <c r="AL12" s="29"/>
      <c r="AM12" s="32"/>
      <c r="AN12" s="33"/>
      <c r="AO12" s="30"/>
      <c r="AP12" s="33"/>
      <c r="AQ12" s="32"/>
      <c r="AR12" s="34"/>
      <c r="AS12" s="30"/>
      <c r="AT12" s="35"/>
      <c r="AU12" s="36"/>
      <c r="AV12" s="35"/>
      <c r="AW12" s="36"/>
      <c r="AX12" s="35"/>
      <c r="AY12" s="36"/>
    </row>
    <row r="15" ht="25.8">
      <c r="A15" s="7" t="s">
        <v>28</v>
      </c>
    </row>
    <row r="16" spans="1:52" s="5" customFormat="1" ht="31.5" customHeight="1">
      <c r="A16" s="8" t="s">
        <v>29</v>
      </c>
      <c r="B16" s="149" t="s">
        <v>49</v>
      </c>
      <c r="C16" s="149"/>
      <c r="D16" s="148" t="s">
        <v>69</v>
      </c>
      <c r="E16" s="149"/>
      <c r="F16" s="148" t="s">
        <v>64</v>
      </c>
      <c r="G16" s="149"/>
      <c r="H16" s="148" t="s">
        <v>62</v>
      </c>
      <c r="I16" s="149"/>
      <c r="J16" s="148" t="s">
        <v>61</v>
      </c>
      <c r="K16" s="149"/>
      <c r="L16" s="148" t="s">
        <v>59</v>
      </c>
      <c r="M16" s="149"/>
      <c r="N16" s="148" t="s">
        <v>58</v>
      </c>
      <c r="O16" s="149"/>
      <c r="P16" s="148" t="s">
        <v>56</v>
      </c>
      <c r="Q16" s="149"/>
      <c r="R16" s="150" t="s">
        <v>55</v>
      </c>
      <c r="S16" s="151"/>
      <c r="T16" s="148" t="s">
        <v>53</v>
      </c>
      <c r="U16" s="149"/>
      <c r="V16" s="148" t="s">
        <v>51</v>
      </c>
      <c r="W16" s="149"/>
      <c r="X16" s="148" t="s">
        <v>47</v>
      </c>
      <c r="Y16" s="149"/>
      <c r="Z16" s="148" t="s">
        <v>47</v>
      </c>
      <c r="AA16" s="149"/>
      <c r="AB16" s="152"/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2"/>
      <c r="AZ16"/>
    </row>
    <row r="17" spans="2:52" s="5" customFormat="1" ht="32.25" customHeight="1">
      <c r="B17" s="107" t="s">
        <v>20</v>
      </c>
      <c r="C17" s="99" t="s">
        <v>21</v>
      </c>
      <c r="D17" s="107" t="s">
        <v>20</v>
      </c>
      <c r="E17" s="143" t="s">
        <v>21</v>
      </c>
      <c r="F17" s="107" t="s">
        <v>20</v>
      </c>
      <c r="G17" s="140" t="s">
        <v>21</v>
      </c>
      <c r="H17" s="107" t="s">
        <v>20</v>
      </c>
      <c r="I17" s="139" t="s">
        <v>21</v>
      </c>
      <c r="J17" s="107" t="s">
        <v>20</v>
      </c>
      <c r="K17" s="138" t="s">
        <v>21</v>
      </c>
      <c r="L17" s="107" t="s">
        <v>20</v>
      </c>
      <c r="M17" s="137" t="s">
        <v>21</v>
      </c>
      <c r="N17" s="107" t="s">
        <v>20</v>
      </c>
      <c r="O17" s="136" t="s">
        <v>21</v>
      </c>
      <c r="P17" s="107" t="s">
        <v>20</v>
      </c>
      <c r="Q17" s="135" t="s">
        <v>21</v>
      </c>
      <c r="R17" s="107" t="s">
        <v>20</v>
      </c>
      <c r="S17" s="135" t="s">
        <v>21</v>
      </c>
      <c r="T17" s="107" t="s">
        <v>20</v>
      </c>
      <c r="U17" s="133" t="s">
        <v>21</v>
      </c>
      <c r="V17" s="107" t="s">
        <v>20</v>
      </c>
      <c r="W17" s="130" t="s">
        <v>21</v>
      </c>
      <c r="X17" s="107" t="s">
        <v>20</v>
      </c>
      <c r="Y17" s="129" t="s">
        <v>21</v>
      </c>
      <c r="Z17" s="107" t="s">
        <v>20</v>
      </c>
      <c r="AA17" s="129" t="s">
        <v>21</v>
      </c>
      <c r="AB17" s="4"/>
      <c r="AC17" s="20"/>
      <c r="AD17" s="4"/>
      <c r="AE17" s="20"/>
      <c r="AF17" s="4"/>
      <c r="AG17" s="20"/>
      <c r="AH17" s="4"/>
      <c r="AI17" s="20"/>
      <c r="AJ17" s="4"/>
      <c r="AK17" s="20"/>
      <c r="AL17" s="4"/>
      <c r="AM17" s="20"/>
      <c r="AN17" s="4"/>
      <c r="AO17" s="20"/>
      <c r="AP17" s="4"/>
      <c r="AQ17" s="20"/>
      <c r="AR17" s="4"/>
      <c r="AS17" s="20"/>
      <c r="AT17" s="4"/>
      <c r="AU17" s="20"/>
      <c r="AV17" s="4"/>
      <c r="AW17" s="20"/>
      <c r="AX17" s="4"/>
      <c r="AY17" s="20"/>
      <c r="AZ17"/>
    </row>
    <row r="18" spans="1:51" ht="21" customHeight="1">
      <c r="A18" s="6" t="s">
        <v>17</v>
      </c>
      <c r="B18" s="108">
        <f>+Z18+X18+V18+T18+R18+P18+N18+L18+J18+H18+F18+D18</f>
        <v>0</v>
      </c>
      <c r="C18" s="100">
        <f>+AA18+Y18+W18+U18+S18+Q18+O18+M18+K18+I18+G18+E18</f>
        <v>0</v>
      </c>
      <c r="D18" s="17">
        <v>0</v>
      </c>
      <c r="E18" s="100">
        <v>0</v>
      </c>
      <c r="F18" s="17">
        <v>0</v>
      </c>
      <c r="G18" s="100">
        <v>0</v>
      </c>
      <c r="H18" s="17">
        <v>0</v>
      </c>
      <c r="I18" s="100">
        <v>0</v>
      </c>
      <c r="J18" s="17">
        <v>0</v>
      </c>
      <c r="K18" s="100">
        <v>0</v>
      </c>
      <c r="L18" s="17">
        <v>0</v>
      </c>
      <c r="M18" s="100">
        <v>0</v>
      </c>
      <c r="N18" s="17">
        <v>0</v>
      </c>
      <c r="O18" s="100">
        <v>0</v>
      </c>
      <c r="P18" s="17">
        <v>0</v>
      </c>
      <c r="Q18" s="100">
        <v>0</v>
      </c>
      <c r="R18" s="17">
        <v>0</v>
      </c>
      <c r="S18" s="100">
        <v>0</v>
      </c>
      <c r="T18" s="17">
        <v>0</v>
      </c>
      <c r="U18" s="100">
        <v>0</v>
      </c>
      <c r="V18" s="17">
        <v>0</v>
      </c>
      <c r="W18" s="100">
        <v>0</v>
      </c>
      <c r="X18" s="17">
        <v>0</v>
      </c>
      <c r="Y18" s="100">
        <v>0</v>
      </c>
      <c r="Z18" s="17">
        <v>0</v>
      </c>
      <c r="AA18" s="100">
        <v>0</v>
      </c>
      <c r="AB18" s="21"/>
      <c r="AC18" s="22"/>
      <c r="AD18" s="21"/>
      <c r="AE18" s="22"/>
      <c r="AF18" s="21"/>
      <c r="AG18" s="24"/>
      <c r="AH18" s="21"/>
      <c r="AI18" s="22"/>
      <c r="AJ18" s="23"/>
      <c r="AK18" s="22"/>
      <c r="AL18" s="21"/>
      <c r="AM18" s="24"/>
      <c r="AN18" s="21"/>
      <c r="AO18" s="22"/>
      <c r="AP18" s="25"/>
      <c r="AQ18" s="24"/>
      <c r="AR18" s="26"/>
      <c r="AS18" s="24"/>
      <c r="AT18" s="27"/>
      <c r="AU18" s="28"/>
      <c r="AV18" s="27"/>
      <c r="AW18" s="28"/>
      <c r="AX18" s="27"/>
      <c r="AY18" s="28"/>
    </row>
    <row r="19" spans="1:51" ht="21">
      <c r="A19" s="6" t="s">
        <v>23</v>
      </c>
      <c r="B19" s="108">
        <f aca="true" t="shared" si="5" ref="B19:B22">+Z19+X19+V19+T19+R19+P19+N19+L19+J19+H19+F19+D19</f>
        <v>1</v>
      </c>
      <c r="C19" s="100">
        <f aca="true" t="shared" si="6" ref="C19:C22">+AA19+Y19+W19+U19+S19+Q19+O19+M19+K19+I19+G19+E19</f>
        <v>278719662</v>
      </c>
      <c r="D19" s="17">
        <v>0</v>
      </c>
      <c r="E19" s="100">
        <v>0</v>
      </c>
      <c r="F19" s="17">
        <v>1</v>
      </c>
      <c r="G19" s="100">
        <v>278719662</v>
      </c>
      <c r="H19" s="17">
        <v>0</v>
      </c>
      <c r="I19" s="100">
        <v>0</v>
      </c>
      <c r="J19" s="17">
        <v>0</v>
      </c>
      <c r="K19" s="100">
        <v>0</v>
      </c>
      <c r="L19" s="17">
        <v>0</v>
      </c>
      <c r="M19" s="100">
        <v>0</v>
      </c>
      <c r="N19" s="17">
        <v>0</v>
      </c>
      <c r="O19" s="100">
        <v>0</v>
      </c>
      <c r="P19" s="17">
        <v>0</v>
      </c>
      <c r="Q19" s="100">
        <v>0</v>
      </c>
      <c r="R19" s="17">
        <v>0</v>
      </c>
      <c r="S19" s="100">
        <v>0</v>
      </c>
      <c r="T19" s="17">
        <v>0</v>
      </c>
      <c r="U19" s="100">
        <v>0</v>
      </c>
      <c r="V19" s="17">
        <v>0</v>
      </c>
      <c r="W19" s="100">
        <v>0</v>
      </c>
      <c r="X19" s="17">
        <v>0</v>
      </c>
      <c r="Y19" s="100">
        <v>0</v>
      </c>
      <c r="Z19" s="17">
        <v>0</v>
      </c>
      <c r="AA19" s="100">
        <v>0</v>
      </c>
      <c r="AB19" s="21"/>
      <c r="AC19" s="22"/>
      <c r="AD19" s="21"/>
      <c r="AE19" s="22"/>
      <c r="AF19" s="21"/>
      <c r="AG19" s="24"/>
      <c r="AH19" s="21"/>
      <c r="AI19" s="22"/>
      <c r="AJ19" s="23"/>
      <c r="AK19" s="22"/>
      <c r="AL19" s="21"/>
      <c r="AM19" s="24"/>
      <c r="AN19" s="21"/>
      <c r="AO19" s="22"/>
      <c r="AP19" s="25"/>
      <c r="AQ19" s="24"/>
      <c r="AR19" s="26"/>
      <c r="AS19" s="24"/>
      <c r="AT19" s="27"/>
      <c r="AU19" s="28"/>
      <c r="AV19" s="27"/>
      <c r="AW19" s="28"/>
      <c r="AX19" s="27"/>
      <c r="AY19" s="28"/>
    </row>
    <row r="20" spans="1:51" ht="21">
      <c r="A20" s="6" t="s">
        <v>22</v>
      </c>
      <c r="B20" s="108">
        <f t="shared" si="5"/>
        <v>0</v>
      </c>
      <c r="C20" s="100">
        <f t="shared" si="6"/>
        <v>0</v>
      </c>
      <c r="D20" s="17">
        <v>0</v>
      </c>
      <c r="E20" s="100">
        <v>0</v>
      </c>
      <c r="F20" s="17">
        <v>0</v>
      </c>
      <c r="G20" s="100">
        <v>0</v>
      </c>
      <c r="H20" s="17">
        <v>0</v>
      </c>
      <c r="I20" s="100">
        <v>0</v>
      </c>
      <c r="J20" s="17">
        <v>0</v>
      </c>
      <c r="K20" s="100">
        <v>0</v>
      </c>
      <c r="L20" s="17">
        <v>0</v>
      </c>
      <c r="M20" s="100">
        <v>0</v>
      </c>
      <c r="N20" s="17">
        <v>0</v>
      </c>
      <c r="O20" s="100">
        <v>0</v>
      </c>
      <c r="P20" s="17">
        <v>0</v>
      </c>
      <c r="Q20" s="100">
        <v>0</v>
      </c>
      <c r="R20" s="17">
        <v>0</v>
      </c>
      <c r="S20" s="100">
        <v>0</v>
      </c>
      <c r="T20" s="17">
        <v>0</v>
      </c>
      <c r="U20" s="100">
        <v>0</v>
      </c>
      <c r="V20" s="17">
        <v>0</v>
      </c>
      <c r="W20" s="100">
        <v>0</v>
      </c>
      <c r="X20" s="17">
        <v>0</v>
      </c>
      <c r="Y20" s="100">
        <v>0</v>
      </c>
      <c r="Z20" s="17">
        <v>0</v>
      </c>
      <c r="AA20" s="100">
        <v>0</v>
      </c>
      <c r="AB20" s="21"/>
      <c r="AC20" s="22"/>
      <c r="AD20" s="21"/>
      <c r="AE20" s="22"/>
      <c r="AF20" s="21"/>
      <c r="AG20" s="24"/>
      <c r="AH20" s="21"/>
      <c r="AI20" s="22"/>
      <c r="AJ20" s="23"/>
      <c r="AK20" s="22"/>
      <c r="AL20" s="21"/>
      <c r="AM20" s="24"/>
      <c r="AN20" s="21"/>
      <c r="AO20" s="22"/>
      <c r="AP20" s="25"/>
      <c r="AQ20" s="24"/>
      <c r="AR20" s="26"/>
      <c r="AS20" s="24"/>
      <c r="AT20" s="27"/>
      <c r="AU20" s="28"/>
      <c r="AV20" s="27"/>
      <c r="AW20" s="28"/>
      <c r="AX20" s="27"/>
      <c r="AY20" s="28"/>
    </row>
    <row r="21" spans="1:51" ht="21">
      <c r="A21" s="6" t="s">
        <v>18</v>
      </c>
      <c r="B21" s="108">
        <f t="shared" si="5"/>
        <v>5</v>
      </c>
      <c r="C21" s="100">
        <f t="shared" si="6"/>
        <v>11035647275.79</v>
      </c>
      <c r="D21" s="17">
        <v>0</v>
      </c>
      <c r="E21" s="100">
        <v>0</v>
      </c>
      <c r="F21" s="17">
        <v>1</v>
      </c>
      <c r="G21" s="100">
        <v>26600000</v>
      </c>
      <c r="H21" s="17">
        <v>0</v>
      </c>
      <c r="I21" s="100">
        <v>0</v>
      </c>
      <c r="J21" s="17">
        <v>0</v>
      </c>
      <c r="K21" s="100">
        <v>0</v>
      </c>
      <c r="L21" s="17">
        <v>0</v>
      </c>
      <c r="M21" s="100">
        <v>0</v>
      </c>
      <c r="N21" s="17">
        <v>0</v>
      </c>
      <c r="O21" s="100">
        <v>0</v>
      </c>
      <c r="P21" s="17">
        <v>0</v>
      </c>
      <c r="Q21" s="100">
        <v>0</v>
      </c>
      <c r="R21" s="17">
        <v>2</v>
      </c>
      <c r="S21" s="100">
        <v>10254882786.79</v>
      </c>
      <c r="T21" s="17">
        <v>0</v>
      </c>
      <c r="U21" s="100">
        <v>0</v>
      </c>
      <c r="V21" s="17">
        <v>1</v>
      </c>
      <c r="W21" s="100">
        <v>674949164</v>
      </c>
      <c r="X21" s="17">
        <v>1</v>
      </c>
      <c r="Y21" s="100">
        <v>79215325</v>
      </c>
      <c r="Z21" s="17">
        <v>0</v>
      </c>
      <c r="AA21" s="100">
        <v>0</v>
      </c>
      <c r="AB21" s="21"/>
      <c r="AC21" s="22"/>
      <c r="AD21" s="21"/>
      <c r="AE21" s="22"/>
      <c r="AF21" s="21"/>
      <c r="AG21" s="24"/>
      <c r="AH21" s="21"/>
      <c r="AI21" s="22"/>
      <c r="AJ21" s="23"/>
      <c r="AK21" s="22"/>
      <c r="AL21" s="21"/>
      <c r="AM21" s="24"/>
      <c r="AN21" s="21"/>
      <c r="AO21" s="22"/>
      <c r="AP21" s="25"/>
      <c r="AQ21" s="24"/>
      <c r="AR21" s="26"/>
      <c r="AS21" s="37"/>
      <c r="AT21" s="27"/>
      <c r="AU21" s="28"/>
      <c r="AV21" s="27"/>
      <c r="AW21" s="28"/>
      <c r="AX21" s="27"/>
      <c r="AY21" s="28"/>
    </row>
    <row r="22" spans="1:51" ht="21">
      <c r="A22" s="6" t="s">
        <v>19</v>
      </c>
      <c r="B22" s="108">
        <f t="shared" si="5"/>
        <v>1</v>
      </c>
      <c r="C22" s="100">
        <f t="shared" si="6"/>
        <v>1839734494</v>
      </c>
      <c r="D22" s="17">
        <v>0</v>
      </c>
      <c r="E22" s="100">
        <v>0</v>
      </c>
      <c r="F22" s="17">
        <v>0</v>
      </c>
      <c r="G22" s="100">
        <v>0</v>
      </c>
      <c r="H22" s="17">
        <v>0</v>
      </c>
      <c r="I22" s="100">
        <v>0</v>
      </c>
      <c r="J22" s="17">
        <v>0</v>
      </c>
      <c r="K22" s="100">
        <v>0</v>
      </c>
      <c r="L22" s="17">
        <v>0</v>
      </c>
      <c r="M22" s="100">
        <v>0</v>
      </c>
      <c r="N22" s="17">
        <v>0</v>
      </c>
      <c r="O22" s="100">
        <v>0</v>
      </c>
      <c r="P22" s="17">
        <v>0</v>
      </c>
      <c r="Q22" s="100">
        <v>0</v>
      </c>
      <c r="R22" s="17">
        <v>0</v>
      </c>
      <c r="S22" s="100">
        <v>0</v>
      </c>
      <c r="T22" s="17">
        <v>0</v>
      </c>
      <c r="U22" s="100">
        <v>0</v>
      </c>
      <c r="V22" s="17">
        <v>0</v>
      </c>
      <c r="W22" s="100">
        <v>0</v>
      </c>
      <c r="X22" s="17">
        <v>0</v>
      </c>
      <c r="Y22" s="100">
        <v>0</v>
      </c>
      <c r="Z22" s="17">
        <v>1</v>
      </c>
      <c r="AA22" s="100">
        <v>1839734494</v>
      </c>
      <c r="AB22" s="21"/>
      <c r="AC22" s="22"/>
      <c r="AD22" s="21"/>
      <c r="AE22" s="22"/>
      <c r="AF22" s="21"/>
      <c r="AG22" s="24"/>
      <c r="AH22" s="21"/>
      <c r="AI22" s="22"/>
      <c r="AJ22" s="23"/>
      <c r="AK22" s="22"/>
      <c r="AL22" s="21"/>
      <c r="AM22" s="24"/>
      <c r="AN22" s="21"/>
      <c r="AO22" s="22"/>
      <c r="AP22" s="25"/>
      <c r="AQ22" s="24"/>
      <c r="AR22" s="26"/>
      <c r="AS22" s="24"/>
      <c r="AT22" s="27"/>
      <c r="AU22" s="28"/>
      <c r="AV22" s="27"/>
      <c r="AW22" s="28"/>
      <c r="AX22" s="27"/>
      <c r="AY22" s="28"/>
    </row>
    <row r="23" spans="1:51" ht="18.6" customHeight="1">
      <c r="A23" s="9" t="s">
        <v>32</v>
      </c>
      <c r="B23" s="18">
        <f aca="true" t="shared" si="7" ref="B23:Z23">SUM(B18:B22)</f>
        <v>7</v>
      </c>
      <c r="C23" s="101">
        <f t="shared" si="7"/>
        <v>13154101431.79</v>
      </c>
      <c r="D23" s="18">
        <f>SUM(D18:D22)</f>
        <v>0</v>
      </c>
      <c r="E23" s="101">
        <f>SUM(E18:E22)</f>
        <v>0</v>
      </c>
      <c r="F23" s="18">
        <f>SUM(F18:F22)</f>
        <v>2</v>
      </c>
      <c r="G23" s="101">
        <f>SUM(G18:G22)</f>
        <v>305319662</v>
      </c>
      <c r="H23" s="18">
        <v>0</v>
      </c>
      <c r="I23" s="101">
        <v>0</v>
      </c>
      <c r="J23" s="18">
        <v>0</v>
      </c>
      <c r="K23" s="101">
        <v>0</v>
      </c>
      <c r="L23" s="18">
        <v>0</v>
      </c>
      <c r="M23" s="101">
        <v>0</v>
      </c>
      <c r="N23" s="18">
        <f aca="true" t="shared" si="8" ref="N23:S23">SUM(N18:N22)</f>
        <v>0</v>
      </c>
      <c r="O23" s="101">
        <f t="shared" si="8"/>
        <v>0</v>
      </c>
      <c r="P23" s="18">
        <f t="shared" si="8"/>
        <v>0</v>
      </c>
      <c r="Q23" s="101">
        <f t="shared" si="8"/>
        <v>0</v>
      </c>
      <c r="R23" s="18">
        <f t="shared" si="8"/>
        <v>2</v>
      </c>
      <c r="S23" s="101">
        <f t="shared" si="8"/>
        <v>10254882786.79</v>
      </c>
      <c r="T23" s="18">
        <f aca="true" t="shared" si="9" ref="T23:Y23">SUM(T18:T22)</f>
        <v>0</v>
      </c>
      <c r="U23" s="101">
        <f t="shared" si="9"/>
        <v>0</v>
      </c>
      <c r="V23" s="18">
        <f t="shared" si="9"/>
        <v>1</v>
      </c>
      <c r="W23" s="101">
        <f t="shared" si="9"/>
        <v>674949164</v>
      </c>
      <c r="X23" s="18">
        <f t="shared" si="9"/>
        <v>1</v>
      </c>
      <c r="Y23" s="101">
        <f t="shared" si="9"/>
        <v>79215325</v>
      </c>
      <c r="Z23" s="18">
        <f t="shared" si="7"/>
        <v>1</v>
      </c>
      <c r="AA23" s="101">
        <f>SUM(AA18:AA22)</f>
        <v>1839734494</v>
      </c>
      <c r="AB23" s="29"/>
      <c r="AC23" s="30"/>
      <c r="AD23" s="29"/>
      <c r="AE23" s="30"/>
      <c r="AF23" s="29"/>
      <c r="AG23" s="32"/>
      <c r="AH23" s="29"/>
      <c r="AI23" s="30"/>
      <c r="AJ23" s="31"/>
      <c r="AK23" s="30"/>
      <c r="AL23" s="29"/>
      <c r="AM23" s="32"/>
      <c r="AN23" s="29"/>
      <c r="AO23" s="30"/>
      <c r="AP23" s="33"/>
      <c r="AQ23" s="32"/>
      <c r="AR23" s="34"/>
      <c r="AS23" s="32"/>
      <c r="AT23" s="35"/>
      <c r="AU23" s="36"/>
      <c r="AV23" s="35"/>
      <c r="AW23" s="36"/>
      <c r="AX23" s="35"/>
      <c r="AY23" s="36"/>
    </row>
    <row r="24" spans="4:39" ht="15">
      <c r="D24" s="97"/>
      <c r="AL24" s="106"/>
      <c r="AM24" s="97"/>
    </row>
    <row r="26" ht="25.8">
      <c r="A26" s="7" t="s">
        <v>27</v>
      </c>
    </row>
    <row r="27" spans="1:52" s="5" customFormat="1" ht="31.5" customHeight="1">
      <c r="A27" s="8" t="s">
        <v>30</v>
      </c>
      <c r="B27" s="149" t="s">
        <v>49</v>
      </c>
      <c r="C27" s="149"/>
      <c r="D27" s="148" t="s">
        <v>69</v>
      </c>
      <c r="E27" s="149"/>
      <c r="F27" s="148" t="s">
        <v>64</v>
      </c>
      <c r="G27" s="149"/>
      <c r="H27" s="148" t="s">
        <v>62</v>
      </c>
      <c r="I27" s="149"/>
      <c r="J27" s="148" t="s">
        <v>61</v>
      </c>
      <c r="K27" s="149"/>
      <c r="L27" s="148" t="s">
        <v>59</v>
      </c>
      <c r="M27" s="149"/>
      <c r="N27" s="148" t="s">
        <v>58</v>
      </c>
      <c r="O27" s="149"/>
      <c r="P27" s="148" t="s">
        <v>56</v>
      </c>
      <c r="Q27" s="149"/>
      <c r="R27" s="150" t="s">
        <v>55</v>
      </c>
      <c r="S27" s="151"/>
      <c r="T27" s="148" t="s">
        <v>53</v>
      </c>
      <c r="U27" s="149"/>
      <c r="V27" s="148" t="s">
        <v>51</v>
      </c>
      <c r="W27" s="149"/>
      <c r="X27" s="148" t="s">
        <v>47</v>
      </c>
      <c r="Y27" s="149"/>
      <c r="Z27" s="148" t="s">
        <v>47</v>
      </c>
      <c r="AA27" s="149"/>
      <c r="AB27" s="152"/>
      <c r="AC27" s="153"/>
      <c r="AD27" s="152"/>
      <c r="AE27" s="153"/>
      <c r="AF27" s="152"/>
      <c r="AG27" s="153"/>
      <c r="AH27" s="152"/>
      <c r="AI27" s="153"/>
      <c r="AJ27" s="152"/>
      <c r="AK27" s="153"/>
      <c r="AL27" s="152"/>
      <c r="AM27" s="153"/>
      <c r="AN27" s="152"/>
      <c r="AO27" s="153"/>
      <c r="AP27" s="152"/>
      <c r="AQ27" s="153"/>
      <c r="AR27" s="152"/>
      <c r="AS27" s="153"/>
      <c r="AT27" s="152"/>
      <c r="AU27" s="153"/>
      <c r="AV27" s="152"/>
      <c r="AW27" s="153"/>
      <c r="AX27" s="152"/>
      <c r="AY27" s="152"/>
      <c r="AZ27"/>
    </row>
    <row r="28" spans="2:52" s="5" customFormat="1" ht="32.25" customHeight="1">
      <c r="B28" s="107" t="s">
        <v>20</v>
      </c>
      <c r="C28" s="99" t="s">
        <v>21</v>
      </c>
      <c r="D28" s="107" t="s">
        <v>20</v>
      </c>
      <c r="E28" s="143" t="s">
        <v>21</v>
      </c>
      <c r="F28" s="107" t="s">
        <v>20</v>
      </c>
      <c r="G28" s="140" t="s">
        <v>21</v>
      </c>
      <c r="H28" s="107" t="s">
        <v>20</v>
      </c>
      <c r="I28" s="139" t="s">
        <v>21</v>
      </c>
      <c r="J28" s="107" t="s">
        <v>20</v>
      </c>
      <c r="K28" s="138" t="s">
        <v>21</v>
      </c>
      <c r="L28" s="107" t="s">
        <v>20</v>
      </c>
      <c r="M28" s="137" t="s">
        <v>21</v>
      </c>
      <c r="N28" s="107" t="s">
        <v>20</v>
      </c>
      <c r="O28" s="136" t="s">
        <v>21</v>
      </c>
      <c r="P28" s="107" t="s">
        <v>20</v>
      </c>
      <c r="Q28" s="135" t="s">
        <v>21</v>
      </c>
      <c r="R28" s="107" t="s">
        <v>20</v>
      </c>
      <c r="S28" s="135" t="s">
        <v>21</v>
      </c>
      <c r="T28" s="107" t="s">
        <v>20</v>
      </c>
      <c r="U28" s="133" t="s">
        <v>21</v>
      </c>
      <c r="V28" s="107" t="s">
        <v>20</v>
      </c>
      <c r="W28" s="130" t="s">
        <v>21</v>
      </c>
      <c r="X28" s="107" t="s">
        <v>20</v>
      </c>
      <c r="Y28" s="129" t="s">
        <v>21</v>
      </c>
      <c r="Z28" s="107" t="s">
        <v>20</v>
      </c>
      <c r="AA28" s="129" t="s">
        <v>21</v>
      </c>
      <c r="AB28" s="4"/>
      <c r="AC28" s="20"/>
      <c r="AD28" s="4"/>
      <c r="AE28" s="20"/>
      <c r="AF28" s="4"/>
      <c r="AG28" s="20"/>
      <c r="AH28" s="4"/>
      <c r="AI28" s="20"/>
      <c r="AJ28" s="4"/>
      <c r="AK28" s="20"/>
      <c r="AL28" s="4"/>
      <c r="AM28" s="20"/>
      <c r="AN28" s="4"/>
      <c r="AO28" s="20"/>
      <c r="AP28" s="4"/>
      <c r="AQ28" s="20"/>
      <c r="AR28" s="4"/>
      <c r="AS28" s="20"/>
      <c r="AT28" s="4"/>
      <c r="AU28" s="20"/>
      <c r="AV28" s="4"/>
      <c r="AW28" s="20"/>
      <c r="AX28" s="4"/>
      <c r="AY28" s="20"/>
      <c r="AZ28"/>
    </row>
    <row r="29" spans="1:51" ht="21">
      <c r="A29" s="6" t="s">
        <v>17</v>
      </c>
      <c r="B29" s="108">
        <f>+Z29+X29+V29+T29+R29+P29+N29+L29+J29+H29+F29+D29</f>
        <v>1</v>
      </c>
      <c r="C29" s="100">
        <f>+AA29+Y29+W29+U29+S29+Q29+O29+M29+K29+I29+G29+E29</f>
        <v>646500000</v>
      </c>
      <c r="D29" s="17">
        <f>D18+D7</f>
        <v>0</v>
      </c>
      <c r="E29" s="100">
        <f>E18+E7</f>
        <v>0</v>
      </c>
      <c r="F29" s="17">
        <f>F18+F7</f>
        <v>0</v>
      </c>
      <c r="G29" s="100">
        <f aca="true" t="shared" si="10" ref="F29:G33">G18+G7</f>
        <v>0</v>
      </c>
      <c r="H29" s="17">
        <v>0</v>
      </c>
      <c r="I29" s="100">
        <v>0</v>
      </c>
      <c r="J29" s="17">
        <v>0</v>
      </c>
      <c r="K29" s="100">
        <v>0</v>
      </c>
      <c r="L29" s="17">
        <v>0</v>
      </c>
      <c r="M29" s="100">
        <v>0</v>
      </c>
      <c r="N29" s="17">
        <f aca="true" t="shared" si="11" ref="N29:T33">N7+N18</f>
        <v>0</v>
      </c>
      <c r="O29" s="100">
        <f t="shared" si="11"/>
        <v>0</v>
      </c>
      <c r="P29" s="17">
        <f t="shared" si="11"/>
        <v>0</v>
      </c>
      <c r="Q29" s="100">
        <f t="shared" si="11"/>
        <v>0</v>
      </c>
      <c r="R29" s="17">
        <f t="shared" si="11"/>
        <v>0</v>
      </c>
      <c r="S29" s="100">
        <f t="shared" si="11"/>
        <v>0</v>
      </c>
      <c r="T29" s="17">
        <f t="shared" si="11"/>
        <v>0</v>
      </c>
      <c r="U29" s="100">
        <f aca="true" t="shared" si="12" ref="U29:W33">U18+U7</f>
        <v>0</v>
      </c>
      <c r="V29" s="17">
        <f t="shared" si="12"/>
        <v>1</v>
      </c>
      <c r="W29" s="100">
        <f t="shared" si="12"/>
        <v>646500000</v>
      </c>
      <c r="X29" s="17">
        <f aca="true" t="shared" si="13" ref="X29:Y33">+X18+X7</f>
        <v>0</v>
      </c>
      <c r="Y29" s="100">
        <f t="shared" si="13"/>
        <v>0</v>
      </c>
      <c r="Z29" s="17">
        <f aca="true" t="shared" si="14" ref="Z29:AA33">Z18+Z7</f>
        <v>0</v>
      </c>
      <c r="AA29" s="100">
        <f t="shared" si="14"/>
        <v>0</v>
      </c>
      <c r="AB29" s="21"/>
      <c r="AC29" s="22"/>
      <c r="AD29" s="21"/>
      <c r="AE29" s="22"/>
      <c r="AF29" s="21"/>
      <c r="AG29" s="22"/>
      <c r="AH29" s="21"/>
      <c r="AI29" s="22"/>
      <c r="AJ29" s="21"/>
      <c r="AK29" s="22"/>
      <c r="AL29" s="21"/>
      <c r="AM29" s="24"/>
      <c r="AN29" s="21"/>
      <c r="AO29" s="22"/>
      <c r="AP29" s="25"/>
      <c r="AQ29" s="24"/>
      <c r="AR29" s="26"/>
      <c r="AS29" s="24"/>
      <c r="AT29" s="27"/>
      <c r="AU29" s="28"/>
      <c r="AV29" s="27"/>
      <c r="AW29" s="28"/>
      <c r="AX29" s="27"/>
      <c r="AY29" s="28"/>
    </row>
    <row r="30" spans="1:51" ht="21">
      <c r="A30" s="6" t="s">
        <v>23</v>
      </c>
      <c r="B30" s="108">
        <f aca="true" t="shared" si="15" ref="B30:B33">+Z30+X30+V30+T30+R30+P30+N30+L30+J30+H30+F30+D30</f>
        <v>2</v>
      </c>
      <c r="C30" s="100">
        <f aca="true" t="shared" si="16" ref="C30:C33">+AA30+Y30+W30+U30+S30+Q30+O30+M30+K30+I30+G30+E30</f>
        <v>615669031</v>
      </c>
      <c r="D30" s="17">
        <f aca="true" t="shared" si="17" ref="D30:E33">D19+D8</f>
        <v>0</v>
      </c>
      <c r="E30" s="100">
        <f t="shared" si="17"/>
        <v>0</v>
      </c>
      <c r="F30" s="17">
        <f t="shared" si="10"/>
        <v>1</v>
      </c>
      <c r="G30" s="100">
        <f t="shared" si="10"/>
        <v>278719662</v>
      </c>
      <c r="H30" s="17">
        <v>0</v>
      </c>
      <c r="I30" s="100">
        <v>0</v>
      </c>
      <c r="J30" s="17">
        <v>0</v>
      </c>
      <c r="K30" s="100">
        <v>0</v>
      </c>
      <c r="L30" s="17">
        <v>0</v>
      </c>
      <c r="M30" s="100">
        <v>0</v>
      </c>
      <c r="N30" s="17">
        <f t="shared" si="11"/>
        <v>0</v>
      </c>
      <c r="O30" s="100">
        <f t="shared" si="11"/>
        <v>0</v>
      </c>
      <c r="P30" s="17">
        <f t="shared" si="11"/>
        <v>1</v>
      </c>
      <c r="Q30" s="100">
        <f t="shared" si="11"/>
        <v>336949369</v>
      </c>
      <c r="R30" s="17">
        <f t="shared" si="11"/>
        <v>0</v>
      </c>
      <c r="S30" s="100">
        <f t="shared" si="11"/>
        <v>0</v>
      </c>
      <c r="T30" s="17">
        <f t="shared" si="11"/>
        <v>0</v>
      </c>
      <c r="U30" s="100">
        <f t="shared" si="12"/>
        <v>0</v>
      </c>
      <c r="V30" s="17">
        <f t="shared" si="12"/>
        <v>0</v>
      </c>
      <c r="W30" s="100">
        <f t="shared" si="12"/>
        <v>0</v>
      </c>
      <c r="X30" s="17">
        <f t="shared" si="13"/>
        <v>0</v>
      </c>
      <c r="Y30" s="100">
        <f t="shared" si="13"/>
        <v>0</v>
      </c>
      <c r="Z30" s="17">
        <f t="shared" si="14"/>
        <v>0</v>
      </c>
      <c r="AA30" s="100">
        <f t="shared" si="14"/>
        <v>0</v>
      </c>
      <c r="AB30" s="21"/>
      <c r="AC30" s="22"/>
      <c r="AD30" s="21"/>
      <c r="AE30" s="22"/>
      <c r="AF30" s="21"/>
      <c r="AG30" s="22"/>
      <c r="AH30" s="21"/>
      <c r="AI30" s="22"/>
      <c r="AJ30" s="21"/>
      <c r="AK30" s="22"/>
      <c r="AL30" s="21"/>
      <c r="AM30" s="24"/>
      <c r="AN30" s="21"/>
      <c r="AO30" s="22"/>
      <c r="AP30" s="25"/>
      <c r="AQ30" s="24"/>
      <c r="AR30" s="26"/>
      <c r="AS30" s="24"/>
      <c r="AT30" s="27"/>
      <c r="AU30" s="28"/>
      <c r="AV30" s="27"/>
      <c r="AW30" s="28"/>
      <c r="AX30" s="27"/>
      <c r="AY30" s="28"/>
    </row>
    <row r="31" spans="1:51" ht="21">
      <c r="A31" s="6" t="s">
        <v>22</v>
      </c>
      <c r="B31" s="108">
        <f t="shared" si="15"/>
        <v>3</v>
      </c>
      <c r="C31" s="100">
        <f t="shared" si="16"/>
        <v>5574238087</v>
      </c>
      <c r="D31" s="17">
        <f t="shared" si="17"/>
        <v>1</v>
      </c>
      <c r="E31" s="100">
        <f t="shared" si="17"/>
        <v>4783892708</v>
      </c>
      <c r="F31" s="17">
        <f t="shared" si="10"/>
        <v>0</v>
      </c>
      <c r="G31" s="100">
        <f t="shared" si="10"/>
        <v>0</v>
      </c>
      <c r="H31" s="17">
        <v>0</v>
      </c>
      <c r="I31" s="100">
        <v>0</v>
      </c>
      <c r="J31" s="17">
        <v>0</v>
      </c>
      <c r="K31" s="100">
        <v>0</v>
      </c>
      <c r="L31" s="17">
        <v>0</v>
      </c>
      <c r="M31" s="100">
        <v>0</v>
      </c>
      <c r="N31" s="17">
        <f t="shared" si="11"/>
        <v>0</v>
      </c>
      <c r="O31" s="100">
        <f t="shared" si="11"/>
        <v>0</v>
      </c>
      <c r="P31" s="17">
        <f t="shared" si="11"/>
        <v>1</v>
      </c>
      <c r="Q31" s="100">
        <f t="shared" si="11"/>
        <v>500000000</v>
      </c>
      <c r="R31" s="17">
        <f t="shared" si="11"/>
        <v>0</v>
      </c>
      <c r="S31" s="100">
        <f t="shared" si="11"/>
        <v>0</v>
      </c>
      <c r="T31" s="17">
        <f t="shared" si="11"/>
        <v>1</v>
      </c>
      <c r="U31" s="100">
        <f t="shared" si="12"/>
        <v>290345379</v>
      </c>
      <c r="V31" s="17">
        <f t="shared" si="12"/>
        <v>0</v>
      </c>
      <c r="W31" s="100">
        <f t="shared" si="12"/>
        <v>0</v>
      </c>
      <c r="X31" s="17">
        <f t="shared" si="13"/>
        <v>0</v>
      </c>
      <c r="Y31" s="100">
        <f t="shared" si="13"/>
        <v>0</v>
      </c>
      <c r="Z31" s="17">
        <f t="shared" si="14"/>
        <v>0</v>
      </c>
      <c r="AA31" s="100">
        <f t="shared" si="14"/>
        <v>0</v>
      </c>
      <c r="AB31" s="21"/>
      <c r="AC31" s="22"/>
      <c r="AD31" s="21"/>
      <c r="AE31" s="22"/>
      <c r="AF31" s="21"/>
      <c r="AG31" s="22"/>
      <c r="AH31" s="21"/>
      <c r="AI31" s="22"/>
      <c r="AJ31" s="21"/>
      <c r="AK31" s="22"/>
      <c r="AL31" s="21"/>
      <c r="AM31" s="24"/>
      <c r="AN31" s="21"/>
      <c r="AO31" s="22"/>
      <c r="AP31" s="25"/>
      <c r="AQ31" s="24"/>
      <c r="AR31" s="26"/>
      <c r="AS31" s="24"/>
      <c r="AT31" s="27"/>
      <c r="AU31" s="28"/>
      <c r="AV31" s="27"/>
      <c r="AW31" s="28"/>
      <c r="AX31" s="27"/>
      <c r="AY31" s="28"/>
    </row>
    <row r="32" spans="1:51" ht="21">
      <c r="A32" s="6" t="s">
        <v>18</v>
      </c>
      <c r="B32" s="108">
        <f t="shared" si="15"/>
        <v>51</v>
      </c>
      <c r="C32" s="100">
        <f t="shared" si="16"/>
        <v>1095632761003.29</v>
      </c>
      <c r="D32" s="17">
        <f t="shared" si="17"/>
        <v>7</v>
      </c>
      <c r="E32" s="100">
        <f t="shared" si="17"/>
        <v>4829145570</v>
      </c>
      <c r="F32" s="17">
        <f t="shared" si="10"/>
        <v>15</v>
      </c>
      <c r="G32" s="100">
        <f t="shared" si="10"/>
        <v>926094184416</v>
      </c>
      <c r="H32" s="17">
        <v>0</v>
      </c>
      <c r="I32" s="100">
        <v>0</v>
      </c>
      <c r="J32" s="17">
        <v>0</v>
      </c>
      <c r="K32" s="100">
        <v>0</v>
      </c>
      <c r="L32" s="17">
        <v>0</v>
      </c>
      <c r="M32" s="100">
        <v>0</v>
      </c>
      <c r="N32" s="17">
        <f t="shared" si="11"/>
        <v>1</v>
      </c>
      <c r="O32" s="100">
        <f t="shared" si="11"/>
        <v>1124997536</v>
      </c>
      <c r="P32" s="17">
        <f t="shared" si="11"/>
        <v>2</v>
      </c>
      <c r="Q32" s="100">
        <f t="shared" si="11"/>
        <v>2719638888</v>
      </c>
      <c r="R32" s="17">
        <f t="shared" si="11"/>
        <v>9</v>
      </c>
      <c r="S32" s="100">
        <f t="shared" si="11"/>
        <v>125139631897.79001</v>
      </c>
      <c r="T32" s="17">
        <f t="shared" si="11"/>
        <v>4</v>
      </c>
      <c r="U32" s="100">
        <f t="shared" si="12"/>
        <v>8387272784</v>
      </c>
      <c r="V32" s="17">
        <f t="shared" si="12"/>
        <v>7</v>
      </c>
      <c r="W32" s="100">
        <f t="shared" si="12"/>
        <v>3557083559</v>
      </c>
      <c r="X32" s="17">
        <f t="shared" si="13"/>
        <v>3</v>
      </c>
      <c r="Y32" s="100">
        <f t="shared" si="13"/>
        <v>19067529268</v>
      </c>
      <c r="Z32" s="17">
        <f t="shared" si="14"/>
        <v>3</v>
      </c>
      <c r="AA32" s="100">
        <f t="shared" si="14"/>
        <v>4713277084.5</v>
      </c>
      <c r="AB32" s="21"/>
      <c r="AC32" s="22"/>
      <c r="AD32" s="21"/>
      <c r="AE32" s="22"/>
      <c r="AF32" s="21"/>
      <c r="AG32" s="22"/>
      <c r="AH32" s="21"/>
      <c r="AI32" s="22"/>
      <c r="AJ32" s="21"/>
      <c r="AK32" s="22"/>
      <c r="AL32" s="21"/>
      <c r="AM32" s="24"/>
      <c r="AN32" s="21"/>
      <c r="AO32" s="22"/>
      <c r="AP32" s="25"/>
      <c r="AQ32" s="24"/>
      <c r="AR32" s="26"/>
      <c r="AS32" s="24"/>
      <c r="AT32" s="27"/>
      <c r="AU32" s="28"/>
      <c r="AV32" s="27"/>
      <c r="AW32" s="28"/>
      <c r="AX32" s="27"/>
      <c r="AY32" s="28"/>
    </row>
    <row r="33" spans="1:51" ht="21">
      <c r="A33" s="6" t="s">
        <v>19</v>
      </c>
      <c r="B33" s="108">
        <f t="shared" si="15"/>
        <v>23</v>
      </c>
      <c r="C33" s="100">
        <f t="shared" si="16"/>
        <v>87600870311</v>
      </c>
      <c r="D33" s="17">
        <f t="shared" si="17"/>
        <v>0</v>
      </c>
      <c r="E33" s="100">
        <f t="shared" si="17"/>
        <v>0</v>
      </c>
      <c r="F33" s="17">
        <f t="shared" si="10"/>
        <v>0</v>
      </c>
      <c r="G33" s="100">
        <f t="shared" si="10"/>
        <v>0</v>
      </c>
      <c r="H33" s="17">
        <v>0</v>
      </c>
      <c r="I33" s="100">
        <v>0</v>
      </c>
      <c r="J33" s="17">
        <v>0</v>
      </c>
      <c r="K33" s="100">
        <v>0</v>
      </c>
      <c r="L33" s="17">
        <v>0</v>
      </c>
      <c r="M33" s="100">
        <v>0</v>
      </c>
      <c r="N33" s="17">
        <f t="shared" si="11"/>
        <v>0</v>
      </c>
      <c r="O33" s="100">
        <f t="shared" si="11"/>
        <v>0</v>
      </c>
      <c r="P33" s="17">
        <f t="shared" si="11"/>
        <v>0</v>
      </c>
      <c r="Q33" s="100">
        <f t="shared" si="11"/>
        <v>0</v>
      </c>
      <c r="R33" s="17">
        <f t="shared" si="11"/>
        <v>0</v>
      </c>
      <c r="S33" s="100">
        <f t="shared" si="11"/>
        <v>0</v>
      </c>
      <c r="T33" s="17">
        <f t="shared" si="11"/>
        <v>5</v>
      </c>
      <c r="U33" s="100">
        <f t="shared" si="12"/>
        <v>5009480749</v>
      </c>
      <c r="V33" s="17">
        <f t="shared" si="12"/>
        <v>11</v>
      </c>
      <c r="W33" s="100">
        <f t="shared" si="12"/>
        <v>35963446304</v>
      </c>
      <c r="X33" s="17">
        <f t="shared" si="13"/>
        <v>5</v>
      </c>
      <c r="Y33" s="100">
        <f t="shared" si="13"/>
        <v>4841664013</v>
      </c>
      <c r="Z33" s="17">
        <f t="shared" si="14"/>
        <v>2</v>
      </c>
      <c r="AA33" s="100">
        <f t="shared" si="14"/>
        <v>41786279245</v>
      </c>
      <c r="AB33" s="21"/>
      <c r="AC33" s="22"/>
      <c r="AD33" s="21"/>
      <c r="AE33" s="22"/>
      <c r="AF33" s="21"/>
      <c r="AG33" s="22"/>
      <c r="AH33" s="21"/>
      <c r="AI33" s="22"/>
      <c r="AJ33" s="21"/>
      <c r="AK33" s="22"/>
      <c r="AL33" s="21"/>
      <c r="AM33" s="24"/>
      <c r="AN33" s="21"/>
      <c r="AO33" s="22"/>
      <c r="AP33" s="25"/>
      <c r="AQ33" s="24"/>
      <c r="AR33" s="26"/>
      <c r="AS33" s="24"/>
      <c r="AT33" s="27"/>
      <c r="AU33" s="28"/>
      <c r="AV33" s="27"/>
      <c r="AW33" s="28"/>
      <c r="AX33" s="27"/>
      <c r="AY33" s="28"/>
    </row>
    <row r="34" spans="1:51" ht="21" customHeight="1">
      <c r="A34" s="9" t="s">
        <v>33</v>
      </c>
      <c r="B34" s="109">
        <f aca="true" t="shared" si="18" ref="B34">SUM(B29:B33)</f>
        <v>80</v>
      </c>
      <c r="C34" s="101">
        <f aca="true" t="shared" si="19" ref="C34:S34">SUM(C29:C33)</f>
        <v>1190070038432.29</v>
      </c>
      <c r="D34" s="18">
        <f>SUM(D29:D33)</f>
        <v>8</v>
      </c>
      <c r="E34" s="101">
        <f>SUM(E29:E33)</f>
        <v>9613038278</v>
      </c>
      <c r="F34" s="18">
        <f>SUM(F29:F33)</f>
        <v>16</v>
      </c>
      <c r="G34" s="101">
        <f>SUM(G29:G33)</f>
        <v>926372904078</v>
      </c>
      <c r="H34" s="18">
        <v>0</v>
      </c>
      <c r="I34" s="101">
        <v>0</v>
      </c>
      <c r="J34" s="18">
        <v>0</v>
      </c>
      <c r="K34" s="101">
        <v>0</v>
      </c>
      <c r="L34" s="18">
        <v>0</v>
      </c>
      <c r="M34" s="101">
        <v>0</v>
      </c>
      <c r="N34" s="18">
        <f t="shared" si="19"/>
        <v>1</v>
      </c>
      <c r="O34" s="101">
        <f>SUM(O29:O33)</f>
        <v>1124997536</v>
      </c>
      <c r="P34" s="18">
        <f t="shared" si="19"/>
        <v>4</v>
      </c>
      <c r="Q34" s="101">
        <f t="shared" si="19"/>
        <v>3556588257</v>
      </c>
      <c r="R34" s="18">
        <f t="shared" si="19"/>
        <v>9</v>
      </c>
      <c r="S34" s="101">
        <f t="shared" si="19"/>
        <v>125139631897.79001</v>
      </c>
      <c r="T34" s="18">
        <f aca="true" t="shared" si="20" ref="T34:Y34">SUM(T29:T33)</f>
        <v>10</v>
      </c>
      <c r="U34" s="101">
        <f t="shared" si="20"/>
        <v>13687098912</v>
      </c>
      <c r="V34" s="18">
        <f t="shared" si="20"/>
        <v>19</v>
      </c>
      <c r="W34" s="101">
        <f t="shared" si="20"/>
        <v>40167029863</v>
      </c>
      <c r="X34" s="18">
        <f t="shared" si="20"/>
        <v>8</v>
      </c>
      <c r="Y34" s="101">
        <f t="shared" si="20"/>
        <v>23909193281</v>
      </c>
      <c r="Z34" s="18">
        <f aca="true" t="shared" si="21" ref="Z34:AA34">SUM(Z29:Z33)</f>
        <v>5</v>
      </c>
      <c r="AA34" s="101">
        <f t="shared" si="21"/>
        <v>46499556329.5</v>
      </c>
      <c r="AB34" s="29"/>
      <c r="AC34" s="30"/>
      <c r="AD34" s="29"/>
      <c r="AE34" s="30"/>
      <c r="AF34" s="29"/>
      <c r="AG34" s="30"/>
      <c r="AH34" s="29"/>
      <c r="AI34" s="30"/>
      <c r="AJ34" s="29"/>
      <c r="AK34" s="30"/>
      <c r="AL34" s="29"/>
      <c r="AM34" s="32"/>
      <c r="AN34" s="29"/>
      <c r="AO34" s="30"/>
      <c r="AP34" s="33"/>
      <c r="AQ34" s="32"/>
      <c r="AR34" s="34"/>
      <c r="AS34" s="32"/>
      <c r="AT34" s="35"/>
      <c r="AU34" s="36"/>
      <c r="AV34" s="35"/>
      <c r="AW34" s="36"/>
      <c r="AX34" s="35"/>
      <c r="AY34" s="36"/>
    </row>
    <row r="37" ht="25.8">
      <c r="A37" s="7" t="s">
        <v>34</v>
      </c>
    </row>
    <row r="38" spans="1:52" s="5" customFormat="1" ht="31.5" customHeight="1">
      <c r="A38" s="8"/>
      <c r="B38" s="149" t="s">
        <v>49</v>
      </c>
      <c r="C38" s="149"/>
      <c r="D38" s="148" t="s">
        <v>69</v>
      </c>
      <c r="E38" s="149"/>
      <c r="F38" s="148" t="s">
        <v>64</v>
      </c>
      <c r="G38" s="149"/>
      <c r="H38" s="148" t="s">
        <v>62</v>
      </c>
      <c r="I38" s="149"/>
      <c r="J38" s="148" t="s">
        <v>61</v>
      </c>
      <c r="K38" s="149"/>
      <c r="L38" s="148" t="s">
        <v>59</v>
      </c>
      <c r="M38" s="149"/>
      <c r="N38" s="148" t="s">
        <v>58</v>
      </c>
      <c r="O38" s="149"/>
      <c r="P38" s="148" t="s">
        <v>56</v>
      </c>
      <c r="Q38" s="149"/>
      <c r="R38" s="148" t="s">
        <v>55</v>
      </c>
      <c r="S38" s="149"/>
      <c r="T38" s="148" t="s">
        <v>53</v>
      </c>
      <c r="U38" s="149"/>
      <c r="V38" s="148" t="s">
        <v>51</v>
      </c>
      <c r="W38" s="149"/>
      <c r="X38" s="148" t="s">
        <v>47</v>
      </c>
      <c r="Y38" s="149"/>
      <c r="Z38" s="148" t="s">
        <v>47</v>
      </c>
      <c r="AA38" s="149"/>
      <c r="AB38" s="152"/>
      <c r="AC38" s="153"/>
      <c r="AD38" s="152"/>
      <c r="AE38" s="153"/>
      <c r="AF38" s="152"/>
      <c r="AG38" s="153"/>
      <c r="AH38" s="152"/>
      <c r="AI38" s="153"/>
      <c r="AJ38" s="152"/>
      <c r="AK38" s="153"/>
      <c r="AL38" s="152"/>
      <c r="AM38" s="153"/>
      <c r="AN38" s="152"/>
      <c r="AO38" s="153"/>
      <c r="AP38" s="152"/>
      <c r="AQ38" s="153"/>
      <c r="AR38" s="152"/>
      <c r="AS38" s="153"/>
      <c r="AT38" s="152"/>
      <c r="AU38" s="153"/>
      <c r="AV38" s="152"/>
      <c r="AW38" s="153"/>
      <c r="AX38" s="152"/>
      <c r="AY38" s="152"/>
      <c r="AZ38"/>
    </row>
    <row r="39" spans="2:52" s="5" customFormat="1" ht="32.25" customHeight="1">
      <c r="B39" s="107" t="s">
        <v>20</v>
      </c>
      <c r="C39" s="99" t="s">
        <v>21</v>
      </c>
      <c r="D39" s="107" t="s">
        <v>20</v>
      </c>
      <c r="E39" s="143" t="s">
        <v>21</v>
      </c>
      <c r="F39" s="107" t="s">
        <v>20</v>
      </c>
      <c r="G39" s="140" t="s">
        <v>21</v>
      </c>
      <c r="H39" s="107" t="s">
        <v>20</v>
      </c>
      <c r="I39" s="139" t="s">
        <v>21</v>
      </c>
      <c r="J39" s="107" t="s">
        <v>20</v>
      </c>
      <c r="K39" s="138" t="s">
        <v>21</v>
      </c>
      <c r="L39" s="107" t="s">
        <v>20</v>
      </c>
      <c r="M39" s="137" t="s">
        <v>21</v>
      </c>
      <c r="N39" s="107" t="s">
        <v>20</v>
      </c>
      <c r="O39" s="136" t="s">
        <v>21</v>
      </c>
      <c r="P39" s="107" t="s">
        <v>20</v>
      </c>
      <c r="Q39" s="135" t="s">
        <v>21</v>
      </c>
      <c r="R39" s="107" t="s">
        <v>20</v>
      </c>
      <c r="S39" s="134" t="s">
        <v>21</v>
      </c>
      <c r="T39" s="107" t="s">
        <v>20</v>
      </c>
      <c r="U39" s="133" t="s">
        <v>21</v>
      </c>
      <c r="V39" s="107" t="s">
        <v>20</v>
      </c>
      <c r="W39" s="130" t="s">
        <v>21</v>
      </c>
      <c r="X39" s="107" t="s">
        <v>20</v>
      </c>
      <c r="Y39" s="129" t="s">
        <v>21</v>
      </c>
      <c r="Z39" s="107" t="s">
        <v>20</v>
      </c>
      <c r="AA39" s="129" t="s">
        <v>21</v>
      </c>
      <c r="AB39" s="4"/>
      <c r="AC39" s="20"/>
      <c r="AD39" s="4"/>
      <c r="AE39" s="20"/>
      <c r="AF39" s="4"/>
      <c r="AG39" s="20"/>
      <c r="AH39" s="4"/>
      <c r="AI39" s="20"/>
      <c r="AJ39" s="4"/>
      <c r="AK39" s="20"/>
      <c r="AL39" s="4"/>
      <c r="AM39" s="20"/>
      <c r="AN39" s="4"/>
      <c r="AO39" s="20"/>
      <c r="AP39" s="4"/>
      <c r="AQ39" s="20"/>
      <c r="AR39" s="4"/>
      <c r="AS39" s="20"/>
      <c r="AT39" s="4"/>
      <c r="AU39" s="20"/>
      <c r="AV39" s="4"/>
      <c r="AW39" s="20"/>
      <c r="AX39" s="4"/>
      <c r="AY39" s="20"/>
      <c r="AZ39"/>
    </row>
    <row r="40" spans="1:51" ht="21">
      <c r="A40" s="9" t="s">
        <v>31</v>
      </c>
      <c r="B40" s="110">
        <f aca="true" t="shared" si="22" ref="B40:C40">B12</f>
        <v>73</v>
      </c>
      <c r="C40" s="102">
        <f t="shared" si="22"/>
        <v>1176915937000.5</v>
      </c>
      <c r="D40" s="19">
        <f>D12</f>
        <v>8</v>
      </c>
      <c r="E40" s="102">
        <f>E12</f>
        <v>9613038278</v>
      </c>
      <c r="F40" s="19">
        <f aca="true" t="shared" si="23" ref="F40:AA40">F12</f>
        <v>14</v>
      </c>
      <c r="G40" s="102">
        <f t="shared" si="23"/>
        <v>926067584416</v>
      </c>
      <c r="H40" s="19">
        <f t="shared" si="23"/>
        <v>0</v>
      </c>
      <c r="I40" s="102">
        <f t="shared" si="23"/>
        <v>0</v>
      </c>
      <c r="J40" s="19">
        <f t="shared" si="23"/>
        <v>0</v>
      </c>
      <c r="K40" s="102">
        <f t="shared" si="23"/>
        <v>0</v>
      </c>
      <c r="L40" s="19">
        <f t="shared" si="23"/>
        <v>0</v>
      </c>
      <c r="M40" s="102">
        <f t="shared" si="23"/>
        <v>0</v>
      </c>
      <c r="N40" s="19">
        <f t="shared" si="23"/>
        <v>1</v>
      </c>
      <c r="O40" s="102">
        <f t="shared" si="23"/>
        <v>1124997536</v>
      </c>
      <c r="P40" s="19">
        <f t="shared" si="23"/>
        <v>4</v>
      </c>
      <c r="Q40" s="102">
        <f t="shared" si="23"/>
        <v>3556588257</v>
      </c>
      <c r="R40" s="19">
        <f t="shared" si="23"/>
        <v>7</v>
      </c>
      <c r="S40" s="102">
        <f t="shared" si="23"/>
        <v>114884749111</v>
      </c>
      <c r="T40" s="19">
        <f t="shared" si="23"/>
        <v>10</v>
      </c>
      <c r="U40" s="102">
        <f t="shared" si="23"/>
        <v>13687098912</v>
      </c>
      <c r="V40" s="19">
        <f t="shared" si="23"/>
        <v>18</v>
      </c>
      <c r="W40" s="102">
        <f t="shared" si="23"/>
        <v>39492080699</v>
      </c>
      <c r="X40" s="19">
        <f t="shared" si="23"/>
        <v>7</v>
      </c>
      <c r="Y40" s="102">
        <f t="shared" si="23"/>
        <v>23829977956</v>
      </c>
      <c r="Z40" s="19">
        <f t="shared" si="23"/>
        <v>4</v>
      </c>
      <c r="AA40" s="102">
        <f t="shared" si="23"/>
        <v>44659821835.5</v>
      </c>
      <c r="AB40" s="38"/>
      <c r="AC40" s="39"/>
      <c r="AD40" s="38"/>
      <c r="AE40" s="39"/>
      <c r="AF40" s="38"/>
      <c r="AG40" s="39"/>
      <c r="AH40" s="38"/>
      <c r="AI40" s="39"/>
      <c r="AJ40" s="38"/>
      <c r="AK40" s="39"/>
      <c r="AL40" s="40"/>
      <c r="AM40" s="40"/>
      <c r="AN40" s="38"/>
      <c r="AO40" s="39"/>
      <c r="AP40" s="41"/>
      <c r="AQ40" s="40"/>
      <c r="AR40" s="42"/>
      <c r="AS40" s="40"/>
      <c r="AT40" s="43"/>
      <c r="AU40" s="44"/>
      <c r="AV40" s="43"/>
      <c r="AW40" s="44"/>
      <c r="AX40" s="43"/>
      <c r="AY40" s="44"/>
    </row>
    <row r="41" spans="1:51" ht="21">
      <c r="A41" s="9" t="s">
        <v>32</v>
      </c>
      <c r="B41" s="110">
        <f>B23</f>
        <v>7</v>
      </c>
      <c r="C41" s="102">
        <f>C23</f>
        <v>13154101431.79</v>
      </c>
      <c r="D41" s="19">
        <f>D23</f>
        <v>0</v>
      </c>
      <c r="E41" s="102">
        <f>E23</f>
        <v>0</v>
      </c>
      <c r="F41" s="19">
        <f aca="true" t="shared" si="24" ref="F41:AA41">F23</f>
        <v>2</v>
      </c>
      <c r="G41" s="102">
        <f t="shared" si="24"/>
        <v>305319662</v>
      </c>
      <c r="H41" s="19">
        <f t="shared" si="24"/>
        <v>0</v>
      </c>
      <c r="I41" s="102">
        <f t="shared" si="24"/>
        <v>0</v>
      </c>
      <c r="J41" s="19">
        <f t="shared" si="24"/>
        <v>0</v>
      </c>
      <c r="K41" s="102">
        <f t="shared" si="24"/>
        <v>0</v>
      </c>
      <c r="L41" s="19">
        <f t="shared" si="24"/>
        <v>0</v>
      </c>
      <c r="M41" s="102">
        <f t="shared" si="24"/>
        <v>0</v>
      </c>
      <c r="N41" s="19">
        <f t="shared" si="24"/>
        <v>0</v>
      </c>
      <c r="O41" s="102">
        <f t="shared" si="24"/>
        <v>0</v>
      </c>
      <c r="P41" s="19">
        <f t="shared" si="24"/>
        <v>0</v>
      </c>
      <c r="Q41" s="102">
        <f t="shared" si="24"/>
        <v>0</v>
      </c>
      <c r="R41" s="19">
        <f t="shared" si="24"/>
        <v>2</v>
      </c>
      <c r="S41" s="102">
        <f t="shared" si="24"/>
        <v>10254882786.79</v>
      </c>
      <c r="T41" s="19">
        <f t="shared" si="24"/>
        <v>0</v>
      </c>
      <c r="U41" s="102">
        <f t="shared" si="24"/>
        <v>0</v>
      </c>
      <c r="V41" s="19">
        <f t="shared" si="24"/>
        <v>1</v>
      </c>
      <c r="W41" s="102">
        <f t="shared" si="24"/>
        <v>674949164</v>
      </c>
      <c r="X41" s="19">
        <f t="shared" si="24"/>
        <v>1</v>
      </c>
      <c r="Y41" s="102">
        <f t="shared" si="24"/>
        <v>79215325</v>
      </c>
      <c r="Z41" s="19">
        <f t="shared" si="24"/>
        <v>1</v>
      </c>
      <c r="AA41" s="102">
        <f t="shared" si="24"/>
        <v>1839734494</v>
      </c>
      <c r="AB41" s="38"/>
      <c r="AC41" s="39"/>
      <c r="AD41" s="38"/>
      <c r="AE41" s="39"/>
      <c r="AF41" s="38"/>
      <c r="AG41" s="39"/>
      <c r="AH41" s="38"/>
      <c r="AI41" s="39"/>
      <c r="AJ41" s="38"/>
      <c r="AK41" s="39"/>
      <c r="AL41" s="40"/>
      <c r="AM41" s="40"/>
      <c r="AN41" s="38"/>
      <c r="AO41" s="39"/>
      <c r="AP41" s="41"/>
      <c r="AQ41" s="40"/>
      <c r="AR41" s="42"/>
      <c r="AS41" s="40"/>
      <c r="AT41" s="43"/>
      <c r="AU41" s="44"/>
      <c r="AV41" s="43"/>
      <c r="AW41" s="44"/>
      <c r="AX41" s="43"/>
      <c r="AY41" s="44"/>
    </row>
    <row r="42" spans="1:49" ht="21">
      <c r="A42" s="9" t="s">
        <v>33</v>
      </c>
      <c r="B42" s="109">
        <f aca="true" t="shared" si="25" ref="B42:C42">B34</f>
        <v>80</v>
      </c>
      <c r="C42" s="101">
        <f t="shared" si="25"/>
        <v>1190070038432.29</v>
      </c>
      <c r="D42" s="18">
        <f>D34</f>
        <v>8</v>
      </c>
      <c r="E42" s="101">
        <f>E34</f>
        <v>9613038278</v>
      </c>
      <c r="F42" s="18">
        <f aca="true" t="shared" si="26" ref="F42:AA42">F34</f>
        <v>16</v>
      </c>
      <c r="G42" s="101">
        <f t="shared" si="26"/>
        <v>926372904078</v>
      </c>
      <c r="H42" s="18">
        <f t="shared" si="26"/>
        <v>0</v>
      </c>
      <c r="I42" s="101">
        <f t="shared" si="26"/>
        <v>0</v>
      </c>
      <c r="J42" s="18">
        <f t="shared" si="26"/>
        <v>0</v>
      </c>
      <c r="K42" s="101">
        <f t="shared" si="26"/>
        <v>0</v>
      </c>
      <c r="L42" s="18">
        <f t="shared" si="26"/>
        <v>0</v>
      </c>
      <c r="M42" s="101">
        <f t="shared" si="26"/>
        <v>0</v>
      </c>
      <c r="N42" s="18">
        <f t="shared" si="26"/>
        <v>1</v>
      </c>
      <c r="O42" s="101">
        <f t="shared" si="26"/>
        <v>1124997536</v>
      </c>
      <c r="P42" s="18">
        <f t="shared" si="26"/>
        <v>4</v>
      </c>
      <c r="Q42" s="101">
        <f t="shared" si="26"/>
        <v>3556588257</v>
      </c>
      <c r="R42" s="18">
        <f t="shared" si="26"/>
        <v>9</v>
      </c>
      <c r="S42" s="101">
        <f t="shared" si="26"/>
        <v>125139631897.79001</v>
      </c>
      <c r="T42" s="18">
        <f t="shared" si="26"/>
        <v>10</v>
      </c>
      <c r="U42" s="101">
        <f t="shared" si="26"/>
        <v>13687098912</v>
      </c>
      <c r="V42" s="18">
        <f t="shared" si="26"/>
        <v>19</v>
      </c>
      <c r="W42" s="101">
        <f t="shared" si="26"/>
        <v>40167029863</v>
      </c>
      <c r="X42" s="18">
        <f t="shared" si="26"/>
        <v>8</v>
      </c>
      <c r="Y42" s="101">
        <f t="shared" si="26"/>
        <v>23909193281</v>
      </c>
      <c r="Z42" s="18">
        <f t="shared" si="26"/>
        <v>5</v>
      </c>
      <c r="AA42" s="101">
        <f t="shared" si="26"/>
        <v>46499556329.5</v>
      </c>
      <c r="AB42" s="29"/>
      <c r="AC42" s="30"/>
      <c r="AD42" s="29"/>
      <c r="AE42" s="30"/>
      <c r="AF42" s="29"/>
      <c r="AG42" s="30"/>
      <c r="AH42" s="29"/>
      <c r="AI42" s="30"/>
      <c r="AJ42" s="32"/>
      <c r="AK42" s="32"/>
      <c r="AL42" s="29"/>
      <c r="AM42" s="30"/>
      <c r="AN42" s="33"/>
      <c r="AO42" s="32"/>
      <c r="AP42" s="34"/>
      <c r="AQ42" s="32"/>
      <c r="AR42" s="35"/>
      <c r="AS42" s="36"/>
      <c r="AT42" s="35"/>
      <c r="AU42" s="36"/>
      <c r="AV42" s="35"/>
      <c r="AW42" s="36"/>
    </row>
    <row r="46" ht="28.5">
      <c r="A46" s="11" t="s">
        <v>39</v>
      </c>
    </row>
    <row r="47" spans="1:2" ht="28.8">
      <c r="A47" s="11" t="s">
        <v>44</v>
      </c>
      <c r="B47" s="111" t="s">
        <v>54</v>
      </c>
    </row>
    <row r="48" ht="25.8">
      <c r="A48" s="10"/>
    </row>
    <row r="49" spans="2:3" ht="18.75">
      <c r="B49" s="155" t="s">
        <v>38</v>
      </c>
      <c r="C49" s="155"/>
    </row>
    <row r="50" spans="2:35" s="5" customFormat="1" ht="46.5" customHeight="1">
      <c r="B50" s="112"/>
      <c r="C50" s="98" t="s">
        <v>50</v>
      </c>
      <c r="D50" s="115" t="s">
        <v>70</v>
      </c>
      <c r="E50" s="115" t="s">
        <v>63</v>
      </c>
      <c r="F50" s="115" t="s">
        <v>60</v>
      </c>
      <c r="G50" s="115" t="s">
        <v>57</v>
      </c>
      <c r="H50" s="115" t="s">
        <v>52</v>
      </c>
      <c r="I50" s="115" t="s">
        <v>46</v>
      </c>
      <c r="J50" s="112"/>
      <c r="K50" s="103"/>
      <c r="L50" s="112"/>
      <c r="M50" s="103"/>
      <c r="N50" s="112"/>
      <c r="O50" s="103"/>
      <c r="P50" s="112"/>
      <c r="Q50" s="103"/>
      <c r="R50" s="112"/>
      <c r="S50" s="103"/>
      <c r="T50" s="112"/>
      <c r="U50" s="103"/>
      <c r="V50" s="112"/>
      <c r="W50" s="103"/>
      <c r="X50" s="112"/>
      <c r="Y50" s="103"/>
      <c r="Z50" s="112"/>
      <c r="AA50" s="103"/>
      <c r="AB50" s="112"/>
      <c r="AC50" s="103"/>
      <c r="AD50" s="112"/>
      <c r="AE50" s="103"/>
      <c r="AF50" s="112"/>
      <c r="AG50" s="103"/>
      <c r="AH50" s="112"/>
      <c r="AI50" s="103"/>
    </row>
    <row r="51" spans="2:37" ht="21">
      <c r="B51" s="113" t="s">
        <v>31</v>
      </c>
      <c r="C51" s="104">
        <f>I51+H51+G51+F51+E51+D51</f>
        <v>1176915.9370005</v>
      </c>
      <c r="D51" s="104">
        <f>(E40+G40)/1000000</f>
        <v>935680.622694</v>
      </c>
      <c r="E51" s="104">
        <f>(I40+K40)/1000000</f>
        <v>0</v>
      </c>
      <c r="F51" s="104">
        <f>(M40+O40)/1000000</f>
        <v>1124.997536</v>
      </c>
      <c r="G51" s="104">
        <f>(Q40+S40)/1000000</f>
        <v>118441.337368</v>
      </c>
      <c r="H51" s="104">
        <f>(U40+W40)/1000000</f>
        <v>53179.179611</v>
      </c>
      <c r="I51" s="104">
        <f>(Y40+AA40)/1000000</f>
        <v>68489.7997915</v>
      </c>
      <c r="AJ51"/>
      <c r="AK51"/>
    </row>
    <row r="52" spans="2:37" ht="21">
      <c r="B52" s="113" t="s">
        <v>36</v>
      </c>
      <c r="C52" s="104">
        <f>I52+H52+G52+F52+E52+D52</f>
        <v>13154.101431790003</v>
      </c>
      <c r="D52" s="104">
        <f>(E41+G41)/1000000</f>
        <v>305.319662</v>
      </c>
      <c r="E52" s="104">
        <f>(I41+K41)/1000000</f>
        <v>0</v>
      </c>
      <c r="F52" s="104">
        <f>(M41+O41)/1000000</f>
        <v>0</v>
      </c>
      <c r="G52" s="104">
        <f>(Q41+S41)/1000000</f>
        <v>10254.882786790002</v>
      </c>
      <c r="H52" s="104">
        <f>(U41+W41)/1000000</f>
        <v>674.949164</v>
      </c>
      <c r="I52" s="104">
        <f>(Y41+AA41)/1000000</f>
        <v>1918.949819</v>
      </c>
      <c r="AJ52"/>
      <c r="AK52"/>
    </row>
    <row r="53" spans="2:37" ht="21">
      <c r="B53" s="113" t="s">
        <v>33</v>
      </c>
      <c r="C53" s="102">
        <f aca="true" t="shared" si="27" ref="C53:I53">+C51+C52</f>
        <v>1190070.03843229</v>
      </c>
      <c r="D53" s="102">
        <f>+D51+D52</f>
        <v>935985.9423560001</v>
      </c>
      <c r="E53" s="102">
        <f>+E51+E52</f>
        <v>0</v>
      </c>
      <c r="F53" s="102">
        <f t="shared" si="27"/>
        <v>1124.997536</v>
      </c>
      <c r="G53" s="102">
        <f t="shared" si="27"/>
        <v>128696.22015478999</v>
      </c>
      <c r="H53" s="102">
        <f t="shared" si="27"/>
        <v>53854.128775</v>
      </c>
      <c r="I53" s="102">
        <f t="shared" si="27"/>
        <v>70408.7496105</v>
      </c>
      <c r="AJ53"/>
      <c r="AK53"/>
    </row>
    <row r="54" ht="15">
      <c r="D54" s="97"/>
    </row>
    <row r="55" ht="15">
      <c r="D55" s="97"/>
    </row>
    <row r="56" spans="3:4" ht="23.25" customHeight="1">
      <c r="C56" s="105" t="s">
        <v>37</v>
      </c>
      <c r="D56" s="97"/>
    </row>
    <row r="57" spans="2:35" s="5" customFormat="1" ht="48" customHeight="1">
      <c r="B57" s="112"/>
      <c r="C57" s="128" t="s">
        <v>50</v>
      </c>
      <c r="D57" s="115" t="s">
        <v>70</v>
      </c>
      <c r="E57" s="115" t="s">
        <v>63</v>
      </c>
      <c r="F57" s="115" t="s">
        <v>60</v>
      </c>
      <c r="G57" s="115" t="s">
        <v>57</v>
      </c>
      <c r="H57" s="115" t="s">
        <v>52</v>
      </c>
      <c r="I57" s="115" t="s">
        <v>46</v>
      </c>
      <c r="J57" s="112"/>
      <c r="K57" s="103"/>
      <c r="L57" s="112"/>
      <c r="M57" s="103"/>
      <c r="N57" s="112"/>
      <c r="O57" s="103"/>
      <c r="P57" s="112"/>
      <c r="Q57" s="103"/>
      <c r="R57" s="112"/>
      <c r="S57" s="103"/>
      <c r="T57" s="112"/>
      <c r="U57" s="103"/>
      <c r="V57" s="112"/>
      <c r="W57" s="103"/>
      <c r="X57" s="112"/>
      <c r="Y57" s="103"/>
      <c r="Z57" s="112"/>
      <c r="AA57" s="103"/>
      <c r="AB57" s="112"/>
      <c r="AC57" s="103"/>
      <c r="AD57" s="112"/>
      <c r="AE57" s="103"/>
      <c r="AF57" s="112"/>
      <c r="AG57" s="103"/>
      <c r="AH57" s="112"/>
      <c r="AI57" s="103"/>
    </row>
    <row r="58" spans="2:37" ht="21">
      <c r="B58" s="113" t="s">
        <v>31</v>
      </c>
      <c r="C58" s="114">
        <f>+I58+H58+G58+F58+E58+D58</f>
        <v>73</v>
      </c>
      <c r="D58" s="114">
        <f>D40+F40</f>
        <v>22</v>
      </c>
      <c r="E58" s="114">
        <f>H40+J40</f>
        <v>0</v>
      </c>
      <c r="F58" s="114">
        <f>L40+N40</f>
        <v>1</v>
      </c>
      <c r="G58" s="114">
        <f>P40+R40</f>
        <v>11</v>
      </c>
      <c r="H58" s="114">
        <f>T40+V40</f>
        <v>28</v>
      </c>
      <c r="I58" s="114">
        <f>X40+Z40</f>
        <v>11</v>
      </c>
      <c r="AJ58"/>
      <c r="AK58"/>
    </row>
    <row r="59" spans="2:37" ht="21">
      <c r="B59" s="113" t="s">
        <v>36</v>
      </c>
      <c r="C59" s="114">
        <f>+I59+H59+G59+F59+E59+D59</f>
        <v>7</v>
      </c>
      <c r="D59" s="114">
        <f>D41+F41</f>
        <v>2</v>
      </c>
      <c r="E59" s="114">
        <f>H41+J41</f>
        <v>0</v>
      </c>
      <c r="F59" s="114">
        <f>L41+N41</f>
        <v>0</v>
      </c>
      <c r="G59" s="114">
        <f>P41+R41</f>
        <v>2</v>
      </c>
      <c r="H59" s="114">
        <f>T41+V41</f>
        <v>1</v>
      </c>
      <c r="I59" s="114">
        <f>X41+Z41</f>
        <v>2</v>
      </c>
      <c r="AJ59"/>
      <c r="AK59"/>
    </row>
    <row r="60" spans="2:37" ht="21">
      <c r="B60" s="113" t="s">
        <v>33</v>
      </c>
      <c r="C60" s="114">
        <f>+I60+H60+G60+F60+E60+D60</f>
        <v>80</v>
      </c>
      <c r="D60" s="114">
        <f>SUM(D58:D59)</f>
        <v>24</v>
      </c>
      <c r="E60" s="114">
        <f>SUM(E58:E59)</f>
        <v>0</v>
      </c>
      <c r="F60" s="114">
        <f>SUM(F58:F59)</f>
        <v>1</v>
      </c>
      <c r="G60" s="114">
        <f>SUM(G58:G59)</f>
        <v>13</v>
      </c>
      <c r="H60" s="114">
        <f>SUM(H58:H59)</f>
        <v>29</v>
      </c>
      <c r="I60" s="114">
        <f>SUM(I58:I59)</f>
        <v>13</v>
      </c>
      <c r="AJ60"/>
      <c r="AK60"/>
    </row>
    <row r="61" ht="15">
      <c r="D61" s="97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112"/>
      <c r="C85" s="103"/>
      <c r="D85" s="112"/>
      <c r="E85" s="103"/>
      <c r="F85" s="112"/>
      <c r="G85" s="103"/>
      <c r="H85" s="112"/>
      <c r="I85" s="103"/>
      <c r="J85" s="112"/>
      <c r="K85" s="103"/>
      <c r="L85" s="112"/>
      <c r="M85" s="103"/>
      <c r="N85" s="112"/>
      <c r="O85" s="103"/>
      <c r="P85" s="112"/>
      <c r="Q85" s="103"/>
      <c r="R85" s="112"/>
      <c r="S85" s="103"/>
      <c r="T85" s="112"/>
      <c r="U85" s="103"/>
      <c r="V85" s="112"/>
      <c r="W85" s="103"/>
      <c r="X85" s="112"/>
      <c r="Y85" s="103"/>
      <c r="Z85" s="112"/>
      <c r="AA85" s="103"/>
      <c r="AB85" s="112"/>
      <c r="AC85" s="103"/>
      <c r="AD85" s="112"/>
      <c r="AE85" s="103"/>
      <c r="AF85" s="112"/>
      <c r="AG85" s="103"/>
      <c r="AH85" s="112"/>
      <c r="AI85" s="103"/>
      <c r="AJ85" s="112"/>
      <c r="AK85" s="103"/>
    </row>
    <row r="86" ht="18">
      <c r="A86" s="12" t="s">
        <v>41</v>
      </c>
    </row>
  </sheetData>
  <mergeCells count="103">
    <mergeCell ref="B49:C49"/>
    <mergeCell ref="B38:C38"/>
    <mergeCell ref="B5:C5"/>
    <mergeCell ref="B16:C16"/>
    <mergeCell ref="B27:C27"/>
    <mergeCell ref="L5:M5"/>
    <mergeCell ref="L16:M16"/>
    <mergeCell ref="L27:M27"/>
    <mergeCell ref="L38:M38"/>
    <mergeCell ref="F5:G5"/>
    <mergeCell ref="F16:G16"/>
    <mergeCell ref="F27:G27"/>
    <mergeCell ref="F38:G38"/>
    <mergeCell ref="H5:I5"/>
    <mergeCell ref="H16:I16"/>
    <mergeCell ref="H27:I27"/>
    <mergeCell ref="H38:I38"/>
    <mergeCell ref="J5:K5"/>
    <mergeCell ref="J16:K16"/>
    <mergeCell ref="J27:K27"/>
    <mergeCell ref="J38:K38"/>
    <mergeCell ref="A1:C1"/>
    <mergeCell ref="A2:C2"/>
    <mergeCell ref="AN5:AO5"/>
    <mergeCell ref="AN16:AO16"/>
    <mergeCell ref="AN27:AO27"/>
    <mergeCell ref="AJ5:AK5"/>
    <mergeCell ref="AJ16:AK16"/>
    <mergeCell ref="AJ27:AK27"/>
    <mergeCell ref="AB27:AC27"/>
    <mergeCell ref="AF5:AG5"/>
    <mergeCell ref="AB16:AC16"/>
    <mergeCell ref="AF16:AG16"/>
    <mergeCell ref="AH5:AI5"/>
    <mergeCell ref="AH16:AI16"/>
    <mergeCell ref="AB5:AC5"/>
    <mergeCell ref="AD5:AE5"/>
    <mergeCell ref="Z38:AA38"/>
    <mergeCell ref="Z16:AA16"/>
    <mergeCell ref="Z27:AA27"/>
    <mergeCell ref="AB38:AC38"/>
    <mergeCell ref="AD38:AE38"/>
    <mergeCell ref="AF27:AG27"/>
    <mergeCell ref="AD27:AE27"/>
    <mergeCell ref="AF38:AG38"/>
    <mergeCell ref="AV38:AW38"/>
    <mergeCell ref="AV16:AW16"/>
    <mergeCell ref="AT38:AU38"/>
    <mergeCell ref="AH38:AI38"/>
    <mergeCell ref="AN38:AO38"/>
    <mergeCell ref="AX5:AY5"/>
    <mergeCell ref="AP38:AQ38"/>
    <mergeCell ref="AV5:AW5"/>
    <mergeCell ref="AD16:AE16"/>
    <mergeCell ref="AJ38:AK38"/>
    <mergeCell ref="AH27:AI27"/>
    <mergeCell ref="AX16:AY16"/>
    <mergeCell ref="AR38:AS38"/>
    <mergeCell ref="AL16:AM16"/>
    <mergeCell ref="AL27:AM27"/>
    <mergeCell ref="AL38:AM38"/>
    <mergeCell ref="AV27:AW27"/>
    <mergeCell ref="AT5:AU5"/>
    <mergeCell ref="AP5:AQ5"/>
    <mergeCell ref="AP16:AQ16"/>
    <mergeCell ref="AP27:AQ27"/>
    <mergeCell ref="AX38:AY38"/>
    <mergeCell ref="AX27:AY27"/>
    <mergeCell ref="AR5:AS5"/>
    <mergeCell ref="AT16:AU16"/>
    <mergeCell ref="AR16:AS16"/>
    <mergeCell ref="AT27:AU27"/>
    <mergeCell ref="AR27:AS27"/>
    <mergeCell ref="AL5:AM5"/>
    <mergeCell ref="Z5:AA5"/>
    <mergeCell ref="X5:Y5"/>
    <mergeCell ref="X16:Y16"/>
    <mergeCell ref="X27:Y27"/>
    <mergeCell ref="T5:U5"/>
    <mergeCell ref="R5:S5"/>
    <mergeCell ref="R16:S16"/>
    <mergeCell ref="R27:S27"/>
    <mergeCell ref="R38:S38"/>
    <mergeCell ref="T16:U16"/>
    <mergeCell ref="T27:U27"/>
    <mergeCell ref="T38:U38"/>
    <mergeCell ref="X38:Y38"/>
    <mergeCell ref="V16:W16"/>
    <mergeCell ref="V27:W27"/>
    <mergeCell ref="V38:W38"/>
    <mergeCell ref="V5:W5"/>
    <mergeCell ref="D5:E5"/>
    <mergeCell ref="D16:E16"/>
    <mergeCell ref="D27:E27"/>
    <mergeCell ref="D38:E38"/>
    <mergeCell ref="P5:Q5"/>
    <mergeCell ref="P16:Q16"/>
    <mergeCell ref="P27:Q27"/>
    <mergeCell ref="P38:Q38"/>
    <mergeCell ref="N5:O5"/>
    <mergeCell ref="N16:O16"/>
    <mergeCell ref="N27:O27"/>
    <mergeCell ref="N38:O38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ignoredErrors>
    <ignoredError sqref="T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7.28125" style="0" customWidth="1"/>
    <col min="6" max="6" width="54.8515625" style="0" customWidth="1"/>
    <col min="7" max="7" width="34.00390625" style="0" customWidth="1"/>
    <col min="8" max="8" width="21.7109375" style="87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94" t="s">
        <v>10</v>
      </c>
      <c r="B1" s="194"/>
      <c r="C1" s="194"/>
      <c r="D1" s="194"/>
      <c r="F1" s="192" t="s">
        <v>68</v>
      </c>
      <c r="G1" s="192"/>
    </row>
    <row r="2" spans="1:7" ht="25.8">
      <c r="A2" s="15"/>
      <c r="B2" s="15"/>
      <c r="C2" s="15"/>
      <c r="D2" s="15"/>
      <c r="F2" s="16"/>
      <c r="G2" s="16"/>
    </row>
    <row r="3" spans="1:14" ht="21">
      <c r="A3" s="14"/>
      <c r="B3" s="14"/>
      <c r="C3" s="193" t="s">
        <v>43</v>
      </c>
      <c r="D3" s="193"/>
      <c r="E3" s="193"/>
      <c r="F3" s="193"/>
      <c r="G3" s="193"/>
      <c r="H3" s="193"/>
      <c r="I3" s="193"/>
      <c r="N3" s="63"/>
    </row>
    <row r="4" ht="15.75" customHeight="1">
      <c r="N4" s="63"/>
    </row>
    <row r="5" spans="1:14" ht="15">
      <c r="A5" s="166" t="s">
        <v>24</v>
      </c>
      <c r="B5" s="161" t="s">
        <v>8</v>
      </c>
      <c r="C5" s="161" t="s">
        <v>0</v>
      </c>
      <c r="D5" s="161" t="s">
        <v>1</v>
      </c>
      <c r="E5" s="161" t="s">
        <v>2</v>
      </c>
      <c r="F5" s="161" t="s">
        <v>3</v>
      </c>
      <c r="G5" s="161" t="s">
        <v>4</v>
      </c>
      <c r="H5" s="188" t="s">
        <v>5</v>
      </c>
      <c r="I5" s="73" t="s">
        <v>6</v>
      </c>
      <c r="J5" s="175" t="s">
        <v>9</v>
      </c>
      <c r="K5" s="176"/>
      <c r="L5" s="185" t="s">
        <v>12</v>
      </c>
      <c r="M5" s="186"/>
      <c r="N5" s="187"/>
    </row>
    <row r="6" spans="1:14" ht="15.75" customHeight="1">
      <c r="A6" s="167"/>
      <c r="B6" s="162"/>
      <c r="C6" s="162"/>
      <c r="D6" s="162"/>
      <c r="E6" s="162"/>
      <c r="F6" s="162"/>
      <c r="G6" s="162"/>
      <c r="H6" s="189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55.2" customHeight="1">
      <c r="A7" s="168">
        <v>1</v>
      </c>
      <c r="B7" s="156" t="s">
        <v>71</v>
      </c>
      <c r="C7" s="157" t="s">
        <v>65</v>
      </c>
      <c r="D7" s="157" t="s">
        <v>66</v>
      </c>
      <c r="E7" s="157" t="s">
        <v>72</v>
      </c>
      <c r="F7" s="157" t="s">
        <v>73</v>
      </c>
      <c r="G7" s="173" t="s">
        <v>74</v>
      </c>
      <c r="H7" s="174">
        <v>1252724427</v>
      </c>
      <c r="I7" s="144" t="s">
        <v>67</v>
      </c>
      <c r="J7" s="161" t="s">
        <v>76</v>
      </c>
      <c r="K7" s="182" t="s">
        <v>75</v>
      </c>
      <c r="L7" s="197"/>
      <c r="M7" s="197"/>
      <c r="N7" s="197"/>
    </row>
    <row r="8" spans="1:14" ht="15.75" customHeight="1">
      <c r="A8" s="169"/>
      <c r="B8" s="156"/>
      <c r="C8" s="157"/>
      <c r="D8" s="157"/>
      <c r="E8" s="157"/>
      <c r="F8" s="157"/>
      <c r="G8" s="173"/>
      <c r="H8" s="174"/>
      <c r="I8" s="83">
        <v>44741</v>
      </c>
      <c r="J8" s="184"/>
      <c r="K8" s="183"/>
      <c r="L8" s="198"/>
      <c r="M8" s="198"/>
      <c r="N8" s="198"/>
    </row>
    <row r="9" spans="1:7" ht="19.5" customHeight="1">
      <c r="A9" s="75"/>
      <c r="B9" s="75"/>
      <c r="C9" s="75"/>
      <c r="D9" s="75"/>
      <c r="F9" s="76"/>
      <c r="G9" s="76"/>
    </row>
    <row r="10" spans="1:14" ht="21">
      <c r="A10" s="14"/>
      <c r="B10" s="14"/>
      <c r="C10" s="193" t="s">
        <v>42</v>
      </c>
      <c r="D10" s="193"/>
      <c r="E10" s="193"/>
      <c r="F10" s="193"/>
      <c r="G10" s="193"/>
      <c r="H10" s="193"/>
      <c r="I10" s="193"/>
      <c r="N10" s="63"/>
    </row>
    <row r="11" ht="15.75" customHeight="1">
      <c r="N11" s="63"/>
    </row>
    <row r="12" spans="1:14" ht="15">
      <c r="A12" s="166" t="s">
        <v>24</v>
      </c>
      <c r="B12" s="161" t="s">
        <v>8</v>
      </c>
      <c r="C12" s="161" t="s">
        <v>0</v>
      </c>
      <c r="D12" s="161" t="s">
        <v>1</v>
      </c>
      <c r="E12" s="161" t="s">
        <v>2</v>
      </c>
      <c r="F12" s="161" t="s">
        <v>3</v>
      </c>
      <c r="G12" s="161" t="s">
        <v>4</v>
      </c>
      <c r="H12" s="188" t="s">
        <v>5</v>
      </c>
      <c r="I12" s="61" t="s">
        <v>6</v>
      </c>
      <c r="J12" s="175" t="s">
        <v>9</v>
      </c>
      <c r="K12" s="176"/>
      <c r="L12" s="185" t="s">
        <v>12</v>
      </c>
      <c r="M12" s="186"/>
      <c r="N12" s="187"/>
    </row>
    <row r="13" spans="1:14" ht="15.75" customHeight="1">
      <c r="A13" s="167"/>
      <c r="B13" s="162"/>
      <c r="C13" s="162"/>
      <c r="D13" s="162"/>
      <c r="E13" s="162"/>
      <c r="F13" s="162"/>
      <c r="G13" s="162"/>
      <c r="H13" s="189"/>
      <c r="I13" s="62" t="s">
        <v>7</v>
      </c>
      <c r="J13" s="2" t="s">
        <v>2</v>
      </c>
      <c r="K13" s="2" t="s">
        <v>11</v>
      </c>
      <c r="L13" s="62" t="s">
        <v>13</v>
      </c>
      <c r="M13" s="62" t="s">
        <v>14</v>
      </c>
      <c r="N13" s="62" t="s">
        <v>15</v>
      </c>
    </row>
    <row r="14" spans="1:14" ht="60.6" customHeight="1">
      <c r="A14" s="168">
        <v>1</v>
      </c>
      <c r="B14" s="156" t="s">
        <v>77</v>
      </c>
      <c r="C14" s="157" t="s">
        <v>78</v>
      </c>
      <c r="D14" s="157" t="s">
        <v>79</v>
      </c>
      <c r="E14" s="157" t="s">
        <v>80</v>
      </c>
      <c r="F14" s="157" t="s">
        <v>81</v>
      </c>
      <c r="G14" s="173" t="s">
        <v>83</v>
      </c>
      <c r="H14" s="174">
        <v>4783892708</v>
      </c>
      <c r="I14" s="146" t="s">
        <v>82</v>
      </c>
      <c r="J14" s="161" t="s">
        <v>87</v>
      </c>
      <c r="K14" s="182" t="s">
        <v>84</v>
      </c>
      <c r="L14" s="197" t="s">
        <v>85</v>
      </c>
      <c r="M14" s="197" t="s">
        <v>86</v>
      </c>
      <c r="N14" s="197"/>
    </row>
    <row r="15" spans="1:14" ht="15.6" customHeight="1">
      <c r="A15" s="169"/>
      <c r="B15" s="156"/>
      <c r="C15" s="157"/>
      <c r="D15" s="157"/>
      <c r="E15" s="157"/>
      <c r="F15" s="157"/>
      <c r="G15" s="173"/>
      <c r="H15" s="174"/>
      <c r="I15" s="83">
        <v>44735</v>
      </c>
      <c r="J15" s="184"/>
      <c r="K15" s="183"/>
      <c r="L15" s="198"/>
      <c r="M15" s="198"/>
      <c r="N15" s="198"/>
    </row>
    <row r="16" spans="1:14" ht="15" customHeight="1" hidden="1">
      <c r="A16" s="55"/>
      <c r="B16" s="56"/>
      <c r="C16" s="57"/>
      <c r="D16" s="57"/>
      <c r="E16" s="57"/>
      <c r="F16" s="57"/>
      <c r="G16" s="58"/>
      <c r="H16" s="88"/>
      <c r="I16" s="59"/>
      <c r="J16" s="45"/>
      <c r="K16" s="46"/>
      <c r="L16" s="47"/>
      <c r="M16" s="47"/>
      <c r="N16" s="47"/>
    </row>
    <row r="17" spans="1:14" ht="21" hidden="1">
      <c r="A17" s="14"/>
      <c r="B17" s="14"/>
      <c r="C17" s="160" t="s">
        <v>45</v>
      </c>
      <c r="D17" s="160"/>
      <c r="E17" s="160"/>
      <c r="F17" s="160"/>
      <c r="G17" s="160"/>
      <c r="H17" s="160"/>
      <c r="I17" s="160"/>
      <c r="J17" s="14"/>
      <c r="N17" s="63"/>
    </row>
    <row r="18" spans="3:14" ht="15.75" customHeight="1" hidden="1">
      <c r="C18" s="48"/>
      <c r="D18" s="48"/>
      <c r="E18" s="48"/>
      <c r="F18" s="48"/>
      <c r="G18" s="48"/>
      <c r="H18" s="89"/>
      <c r="I18" s="48"/>
      <c r="N18" s="63"/>
    </row>
    <row r="19" spans="1:14" ht="15" hidden="1">
      <c r="A19" s="158" t="s">
        <v>24</v>
      </c>
      <c r="B19" s="161" t="s">
        <v>8</v>
      </c>
      <c r="C19" s="163" t="s">
        <v>0</v>
      </c>
      <c r="D19" s="163" t="s">
        <v>1</v>
      </c>
      <c r="E19" s="163" t="s">
        <v>2</v>
      </c>
      <c r="F19" s="163" t="s">
        <v>3</v>
      </c>
      <c r="G19" s="163" t="s">
        <v>4</v>
      </c>
      <c r="H19" s="190" t="s">
        <v>5</v>
      </c>
      <c r="I19" s="49" t="s">
        <v>6</v>
      </c>
      <c r="J19" s="175" t="s">
        <v>9</v>
      </c>
      <c r="K19" s="176"/>
      <c r="L19" s="185" t="s">
        <v>12</v>
      </c>
      <c r="M19" s="186"/>
      <c r="N19" s="187"/>
    </row>
    <row r="20" spans="1:14" ht="15" hidden="1">
      <c r="A20" s="159"/>
      <c r="B20" s="162"/>
      <c r="C20" s="164"/>
      <c r="D20" s="164"/>
      <c r="E20" s="164"/>
      <c r="F20" s="164"/>
      <c r="G20" s="164"/>
      <c r="H20" s="191"/>
      <c r="I20" s="118" t="s">
        <v>7</v>
      </c>
      <c r="J20" s="2" t="s">
        <v>2</v>
      </c>
      <c r="K20" s="1" t="s">
        <v>11</v>
      </c>
      <c r="L20" s="117" t="s">
        <v>13</v>
      </c>
      <c r="M20" s="117" t="s">
        <v>14</v>
      </c>
      <c r="N20" s="117" t="s">
        <v>15</v>
      </c>
    </row>
    <row r="21" spans="1:14" ht="83.4" customHeight="1" hidden="1">
      <c r="A21" s="170">
        <v>1</v>
      </c>
      <c r="B21" s="165"/>
      <c r="C21" s="172"/>
      <c r="D21" s="172"/>
      <c r="E21" s="172"/>
      <c r="F21" s="172"/>
      <c r="G21" s="195"/>
      <c r="H21" s="196"/>
      <c r="I21" s="142"/>
      <c r="J21" s="161"/>
      <c r="K21" s="182"/>
      <c r="L21" s="197"/>
      <c r="M21" s="197"/>
      <c r="N21" s="197"/>
    </row>
    <row r="22" spans="1:14" ht="15.75" customHeight="1" hidden="1">
      <c r="A22" s="171"/>
      <c r="B22" s="165"/>
      <c r="C22" s="172"/>
      <c r="D22" s="172"/>
      <c r="E22" s="172"/>
      <c r="F22" s="172"/>
      <c r="G22" s="195"/>
      <c r="H22" s="196"/>
      <c r="I22" s="52"/>
      <c r="J22" s="184"/>
      <c r="K22" s="183"/>
      <c r="L22" s="198"/>
      <c r="M22" s="198"/>
      <c r="N22" s="198"/>
    </row>
    <row r="23" spans="1:14" ht="79.8" customHeight="1" hidden="1">
      <c r="A23" s="170">
        <v>2</v>
      </c>
      <c r="B23" s="156"/>
      <c r="C23" s="157"/>
      <c r="D23" s="157"/>
      <c r="E23" s="157"/>
      <c r="F23" s="157"/>
      <c r="G23" s="173"/>
      <c r="H23" s="174"/>
      <c r="I23" s="141"/>
      <c r="J23" s="179"/>
      <c r="K23" s="182"/>
      <c r="L23" s="177"/>
      <c r="M23" s="177"/>
      <c r="N23" s="177"/>
    </row>
    <row r="24" spans="1:14" ht="15" hidden="1">
      <c r="A24" s="171"/>
      <c r="B24" s="156"/>
      <c r="C24" s="157"/>
      <c r="D24" s="157"/>
      <c r="E24" s="157"/>
      <c r="F24" s="157"/>
      <c r="G24" s="173"/>
      <c r="H24" s="174"/>
      <c r="I24" s="145"/>
      <c r="J24" s="180"/>
      <c r="K24" s="183"/>
      <c r="L24" s="178"/>
      <c r="M24" s="178"/>
      <c r="N24" s="181"/>
    </row>
    <row r="25" spans="1:14" ht="15.75" customHeight="1">
      <c r="A25" s="55"/>
      <c r="B25" s="56"/>
      <c r="C25" s="70"/>
      <c r="D25" s="70"/>
      <c r="E25" s="70"/>
      <c r="F25" s="70"/>
      <c r="G25" s="71"/>
      <c r="H25" s="90"/>
      <c r="I25" s="72"/>
      <c r="J25" s="45"/>
      <c r="K25" s="46"/>
      <c r="L25" s="47"/>
      <c r="M25" s="47"/>
      <c r="N25" s="47"/>
    </row>
    <row r="26" spans="1:14" ht="21">
      <c r="A26" s="3"/>
      <c r="B26" s="193" t="s">
        <v>18</v>
      </c>
      <c r="C26" s="193"/>
      <c r="D26" s="193"/>
      <c r="E26" s="193"/>
      <c r="F26" s="193"/>
      <c r="G26" s="193"/>
      <c r="H26" s="193"/>
      <c r="I26" s="193"/>
      <c r="J26" s="60"/>
      <c r="K26" s="60"/>
      <c r="L26" s="60"/>
      <c r="M26" s="60"/>
      <c r="N26" s="60"/>
    </row>
    <row r="27" spans="1:14" ht="15">
      <c r="A27" s="3"/>
      <c r="B27" s="60"/>
      <c r="C27" s="48"/>
      <c r="D27" s="48"/>
      <c r="E27" s="48"/>
      <c r="F27" s="48"/>
      <c r="G27" s="48"/>
      <c r="H27" s="89"/>
      <c r="I27" s="48"/>
      <c r="J27" s="60"/>
      <c r="K27" s="60"/>
      <c r="L27" s="60"/>
      <c r="M27" s="60"/>
      <c r="N27" s="60"/>
    </row>
    <row r="28" spans="1:14" ht="15">
      <c r="A28" s="158" t="s">
        <v>24</v>
      </c>
      <c r="B28" s="161" t="s">
        <v>8</v>
      </c>
      <c r="C28" s="163" t="s">
        <v>0</v>
      </c>
      <c r="D28" s="163" t="s">
        <v>1</v>
      </c>
      <c r="E28" s="163" t="s">
        <v>2</v>
      </c>
      <c r="F28" s="163" t="s">
        <v>3</v>
      </c>
      <c r="G28" s="163" t="s">
        <v>4</v>
      </c>
      <c r="H28" s="190" t="s">
        <v>5</v>
      </c>
      <c r="I28" s="49" t="s">
        <v>6</v>
      </c>
      <c r="J28" s="175" t="s">
        <v>9</v>
      </c>
      <c r="K28" s="176"/>
      <c r="L28" s="185" t="s">
        <v>12</v>
      </c>
      <c r="M28" s="186"/>
      <c r="N28" s="187"/>
    </row>
    <row r="29" spans="1:14" ht="15">
      <c r="A29" s="159"/>
      <c r="B29" s="162"/>
      <c r="C29" s="164"/>
      <c r="D29" s="164"/>
      <c r="E29" s="164"/>
      <c r="F29" s="164"/>
      <c r="G29" s="164"/>
      <c r="H29" s="191"/>
      <c r="I29" s="54" t="s">
        <v>7</v>
      </c>
      <c r="J29" s="2" t="s">
        <v>2</v>
      </c>
      <c r="K29" s="1" t="s">
        <v>11</v>
      </c>
      <c r="L29" s="53" t="s">
        <v>13</v>
      </c>
      <c r="M29" s="53" t="s">
        <v>14</v>
      </c>
      <c r="N29" s="53" t="s">
        <v>15</v>
      </c>
    </row>
    <row r="30" spans="1:14" ht="56.4" customHeight="1">
      <c r="A30" s="185">
        <v>1</v>
      </c>
      <c r="B30" s="165" t="s">
        <v>88</v>
      </c>
      <c r="C30" s="172" t="s">
        <v>89</v>
      </c>
      <c r="D30" s="172" t="s">
        <v>66</v>
      </c>
      <c r="E30" s="172" t="s">
        <v>90</v>
      </c>
      <c r="F30" s="172" t="s">
        <v>91</v>
      </c>
      <c r="G30" s="195" t="s">
        <v>116</v>
      </c>
      <c r="H30" s="196">
        <v>2442611560</v>
      </c>
      <c r="I30" s="147" t="s">
        <v>92</v>
      </c>
      <c r="J30" s="179" t="s">
        <v>144</v>
      </c>
      <c r="K30" s="182" t="s">
        <v>124</v>
      </c>
      <c r="L30" s="177"/>
      <c r="M30" s="177"/>
      <c r="N30" s="177"/>
    </row>
    <row r="31" spans="1:14" ht="15">
      <c r="A31" s="185"/>
      <c r="B31" s="165"/>
      <c r="C31" s="172"/>
      <c r="D31" s="172"/>
      <c r="E31" s="172"/>
      <c r="F31" s="172"/>
      <c r="G31" s="195"/>
      <c r="H31" s="196"/>
      <c r="I31" s="52">
        <v>44742</v>
      </c>
      <c r="J31" s="180"/>
      <c r="K31" s="183"/>
      <c r="L31" s="178"/>
      <c r="M31" s="178"/>
      <c r="N31" s="181"/>
    </row>
    <row r="32" spans="1:14" ht="44.4" customHeight="1">
      <c r="A32" s="201">
        <v>2</v>
      </c>
      <c r="B32" s="156" t="s">
        <v>93</v>
      </c>
      <c r="C32" s="157" t="s">
        <v>94</v>
      </c>
      <c r="D32" s="157" t="s">
        <v>79</v>
      </c>
      <c r="E32" s="157" t="s">
        <v>95</v>
      </c>
      <c r="F32" s="157" t="s">
        <v>96</v>
      </c>
      <c r="G32" s="173" t="s">
        <v>117</v>
      </c>
      <c r="H32" s="174">
        <v>296795852</v>
      </c>
      <c r="I32" s="146" t="s">
        <v>82</v>
      </c>
      <c r="J32" s="161" t="s">
        <v>145</v>
      </c>
      <c r="K32" s="182" t="s">
        <v>125</v>
      </c>
      <c r="L32" s="177" t="s">
        <v>127</v>
      </c>
      <c r="M32" s="177" t="s">
        <v>126</v>
      </c>
      <c r="N32" s="177"/>
    </row>
    <row r="33" spans="1:14" ht="15">
      <c r="A33" s="202"/>
      <c r="B33" s="156"/>
      <c r="C33" s="157"/>
      <c r="D33" s="157"/>
      <c r="E33" s="157"/>
      <c r="F33" s="157"/>
      <c r="G33" s="173"/>
      <c r="H33" s="174"/>
      <c r="I33" s="83">
        <v>44742</v>
      </c>
      <c r="J33" s="184"/>
      <c r="K33" s="183"/>
      <c r="L33" s="178"/>
      <c r="M33" s="178"/>
      <c r="N33" s="181"/>
    </row>
    <row r="34" spans="1:14" ht="43.8" customHeight="1">
      <c r="A34" s="185">
        <v>3</v>
      </c>
      <c r="B34" s="156" t="s">
        <v>97</v>
      </c>
      <c r="C34" s="157" t="s">
        <v>89</v>
      </c>
      <c r="D34" s="157" t="s">
        <v>79</v>
      </c>
      <c r="E34" s="157" t="s">
        <v>98</v>
      </c>
      <c r="F34" s="157" t="s">
        <v>99</v>
      </c>
      <c r="G34" s="173" t="s">
        <v>118</v>
      </c>
      <c r="H34" s="174">
        <v>1353548253</v>
      </c>
      <c r="I34" s="146" t="s">
        <v>82</v>
      </c>
      <c r="J34" s="161" t="s">
        <v>146</v>
      </c>
      <c r="K34" s="182" t="s">
        <v>128</v>
      </c>
      <c r="L34" s="177" t="s">
        <v>129</v>
      </c>
      <c r="M34" s="177" t="s">
        <v>130</v>
      </c>
      <c r="N34" s="177"/>
    </row>
    <row r="35" spans="1:14" ht="15">
      <c r="A35" s="185"/>
      <c r="B35" s="156"/>
      <c r="C35" s="157"/>
      <c r="D35" s="157"/>
      <c r="E35" s="157"/>
      <c r="F35" s="157"/>
      <c r="G35" s="173"/>
      <c r="H35" s="174"/>
      <c r="I35" s="83">
        <v>44740</v>
      </c>
      <c r="J35" s="184"/>
      <c r="K35" s="183"/>
      <c r="L35" s="178"/>
      <c r="M35" s="178"/>
      <c r="N35" s="181"/>
    </row>
    <row r="36" spans="1:14" ht="58.2" customHeight="1">
      <c r="A36" s="185">
        <v>4</v>
      </c>
      <c r="B36" s="165" t="s">
        <v>100</v>
      </c>
      <c r="C36" s="172" t="s">
        <v>94</v>
      </c>
      <c r="D36" s="172" t="s">
        <v>79</v>
      </c>
      <c r="E36" s="172" t="s">
        <v>101</v>
      </c>
      <c r="F36" s="172" t="s">
        <v>102</v>
      </c>
      <c r="G36" s="195" t="s">
        <v>119</v>
      </c>
      <c r="H36" s="196">
        <v>355853077</v>
      </c>
      <c r="I36" s="147" t="s">
        <v>82</v>
      </c>
      <c r="J36" s="161" t="s">
        <v>147</v>
      </c>
      <c r="K36" s="182" t="s">
        <v>131</v>
      </c>
      <c r="L36" s="177" t="s">
        <v>133</v>
      </c>
      <c r="M36" s="177" t="s">
        <v>132</v>
      </c>
      <c r="N36" s="177"/>
    </row>
    <row r="37" spans="1:14" ht="15">
      <c r="A37" s="185"/>
      <c r="B37" s="165"/>
      <c r="C37" s="172"/>
      <c r="D37" s="172"/>
      <c r="E37" s="172"/>
      <c r="F37" s="172"/>
      <c r="G37" s="195"/>
      <c r="H37" s="196"/>
      <c r="I37" s="52">
        <v>44735</v>
      </c>
      <c r="J37" s="184"/>
      <c r="K37" s="183"/>
      <c r="L37" s="178"/>
      <c r="M37" s="178"/>
      <c r="N37" s="181"/>
    </row>
    <row r="38" spans="1:14" ht="44.4" customHeight="1">
      <c r="A38" s="185">
        <v>5</v>
      </c>
      <c r="B38" s="156" t="s">
        <v>103</v>
      </c>
      <c r="C38" s="157" t="s">
        <v>94</v>
      </c>
      <c r="D38" s="157" t="s">
        <v>79</v>
      </c>
      <c r="E38" s="157" t="s">
        <v>104</v>
      </c>
      <c r="F38" s="157" t="s">
        <v>105</v>
      </c>
      <c r="G38" s="173" t="s">
        <v>120</v>
      </c>
      <c r="H38" s="174">
        <v>556461937</v>
      </c>
      <c r="I38" s="146" t="s">
        <v>82</v>
      </c>
      <c r="J38" s="161" t="s">
        <v>148</v>
      </c>
      <c r="K38" s="182" t="s">
        <v>134</v>
      </c>
      <c r="L38" s="177" t="s">
        <v>135</v>
      </c>
      <c r="M38" s="177" t="s">
        <v>136</v>
      </c>
      <c r="N38" s="177"/>
    </row>
    <row r="39" spans="1:14" ht="15">
      <c r="A39" s="185"/>
      <c r="B39" s="156"/>
      <c r="C39" s="157"/>
      <c r="D39" s="157"/>
      <c r="E39" s="157"/>
      <c r="F39" s="157"/>
      <c r="G39" s="173"/>
      <c r="H39" s="174"/>
      <c r="I39" s="83">
        <v>44733</v>
      </c>
      <c r="J39" s="184"/>
      <c r="K39" s="183"/>
      <c r="L39" s="178"/>
      <c r="M39" s="178"/>
      <c r="N39" s="181"/>
    </row>
    <row r="40" spans="1:14" ht="42" customHeight="1">
      <c r="A40" s="185">
        <v>6</v>
      </c>
      <c r="B40" s="156" t="s">
        <v>106</v>
      </c>
      <c r="C40" s="157" t="s">
        <v>107</v>
      </c>
      <c r="D40" s="157" t="s">
        <v>79</v>
      </c>
      <c r="E40" s="157" t="s">
        <v>108</v>
      </c>
      <c r="F40" s="157" t="s">
        <v>109</v>
      </c>
      <c r="G40" s="173" t="s">
        <v>121</v>
      </c>
      <c r="H40" s="174">
        <v>207111066</v>
      </c>
      <c r="I40" s="146" t="s">
        <v>82</v>
      </c>
      <c r="J40" s="161" t="s">
        <v>149</v>
      </c>
      <c r="K40" s="182" t="s">
        <v>137</v>
      </c>
      <c r="L40" s="177" t="s">
        <v>127</v>
      </c>
      <c r="M40" s="177" t="s">
        <v>126</v>
      </c>
      <c r="N40" s="177"/>
    </row>
    <row r="41" spans="1:14" ht="15">
      <c r="A41" s="185"/>
      <c r="B41" s="156"/>
      <c r="C41" s="157"/>
      <c r="D41" s="157"/>
      <c r="E41" s="157"/>
      <c r="F41" s="157"/>
      <c r="G41" s="173"/>
      <c r="H41" s="174"/>
      <c r="I41" s="83">
        <v>44729</v>
      </c>
      <c r="J41" s="184"/>
      <c r="K41" s="183"/>
      <c r="L41" s="178"/>
      <c r="M41" s="178"/>
      <c r="N41" s="181"/>
    </row>
    <row r="42" spans="1:14" ht="42" customHeight="1">
      <c r="A42" s="185">
        <v>7</v>
      </c>
      <c r="B42" s="156" t="s">
        <v>110</v>
      </c>
      <c r="C42" s="157" t="s">
        <v>89</v>
      </c>
      <c r="D42" s="157" t="s">
        <v>79</v>
      </c>
      <c r="E42" s="157" t="s">
        <v>111</v>
      </c>
      <c r="F42" s="157" t="s">
        <v>112</v>
      </c>
      <c r="G42" s="173" t="s">
        <v>122</v>
      </c>
      <c r="H42" s="174">
        <v>1780002871</v>
      </c>
      <c r="I42" s="146" t="s">
        <v>82</v>
      </c>
      <c r="J42" s="161" t="s">
        <v>150</v>
      </c>
      <c r="K42" s="182" t="s">
        <v>138</v>
      </c>
      <c r="L42" s="177" t="s">
        <v>139</v>
      </c>
      <c r="M42" s="177" t="s">
        <v>140</v>
      </c>
      <c r="N42" s="177"/>
    </row>
    <row r="43" spans="1:14" ht="15">
      <c r="A43" s="185"/>
      <c r="B43" s="156"/>
      <c r="C43" s="157"/>
      <c r="D43" s="157"/>
      <c r="E43" s="157"/>
      <c r="F43" s="157"/>
      <c r="G43" s="173"/>
      <c r="H43" s="174"/>
      <c r="I43" s="83">
        <v>44728</v>
      </c>
      <c r="J43" s="184"/>
      <c r="K43" s="183"/>
      <c r="L43" s="178"/>
      <c r="M43" s="178"/>
      <c r="N43" s="181"/>
    </row>
    <row r="44" spans="1:14" ht="53.4" customHeight="1">
      <c r="A44" s="185">
        <v>8</v>
      </c>
      <c r="B44" s="156" t="s">
        <v>113</v>
      </c>
      <c r="C44" s="157" t="s">
        <v>107</v>
      </c>
      <c r="D44" s="157" t="s">
        <v>79</v>
      </c>
      <c r="E44" s="157" t="s">
        <v>114</v>
      </c>
      <c r="F44" s="157" t="s">
        <v>115</v>
      </c>
      <c r="G44" s="173" t="s">
        <v>123</v>
      </c>
      <c r="H44" s="174">
        <v>279372514</v>
      </c>
      <c r="I44" s="146" t="s">
        <v>82</v>
      </c>
      <c r="J44" s="161" t="s">
        <v>151</v>
      </c>
      <c r="K44" s="182" t="s">
        <v>141</v>
      </c>
      <c r="L44" s="177" t="s">
        <v>142</v>
      </c>
      <c r="M44" s="177" t="s">
        <v>143</v>
      </c>
      <c r="N44" s="177"/>
    </row>
    <row r="45" spans="1:14" ht="15">
      <c r="A45" s="185"/>
      <c r="B45" s="156"/>
      <c r="C45" s="157"/>
      <c r="D45" s="157"/>
      <c r="E45" s="157"/>
      <c r="F45" s="157"/>
      <c r="G45" s="173"/>
      <c r="H45" s="174"/>
      <c r="I45" s="83">
        <v>44728</v>
      </c>
      <c r="J45" s="184"/>
      <c r="K45" s="183"/>
      <c r="L45" s="178"/>
      <c r="M45" s="178"/>
      <c r="N45" s="181"/>
    </row>
    <row r="46" spans="1:14" ht="14.4" customHeight="1" hidden="1">
      <c r="A46" s="45"/>
      <c r="B46" s="56"/>
      <c r="C46" s="80"/>
      <c r="D46" s="80"/>
      <c r="E46" s="80"/>
      <c r="F46" s="80"/>
      <c r="G46" s="81"/>
      <c r="H46" s="91"/>
      <c r="I46" s="82"/>
      <c r="J46" s="45"/>
      <c r="K46" s="46"/>
      <c r="L46" s="47"/>
      <c r="M46" s="47"/>
      <c r="N46" s="51"/>
    </row>
    <row r="47" spans="2:9" s="50" customFormat="1" ht="21" hidden="1">
      <c r="B47" s="200" t="s">
        <v>19</v>
      </c>
      <c r="C47" s="200"/>
      <c r="D47" s="200"/>
      <c r="E47" s="200"/>
      <c r="F47" s="200"/>
      <c r="G47" s="200"/>
      <c r="H47" s="200"/>
      <c r="I47" s="200"/>
    </row>
    <row r="48" ht="15" hidden="1">
      <c r="A48" s="3"/>
    </row>
    <row r="49" spans="1:14" ht="14.4" customHeight="1" hidden="1">
      <c r="A49" s="3"/>
      <c r="B49" s="161" t="s">
        <v>8</v>
      </c>
      <c r="C49" s="161" t="s">
        <v>0</v>
      </c>
      <c r="D49" s="161" t="s">
        <v>1</v>
      </c>
      <c r="E49" s="161" t="s">
        <v>2</v>
      </c>
      <c r="F49" s="161" t="s">
        <v>3</v>
      </c>
      <c r="G49" s="161" t="s">
        <v>4</v>
      </c>
      <c r="H49" s="188" t="s">
        <v>5</v>
      </c>
      <c r="I49" s="131" t="s">
        <v>6</v>
      </c>
      <c r="J49" s="175" t="s">
        <v>9</v>
      </c>
      <c r="K49" s="176"/>
      <c r="L49" s="185" t="s">
        <v>12</v>
      </c>
      <c r="M49" s="186"/>
      <c r="N49" s="187"/>
    </row>
    <row r="50" spans="1:14" ht="15" hidden="1">
      <c r="A50" s="3"/>
      <c r="B50" s="162"/>
      <c r="C50" s="162"/>
      <c r="D50" s="162"/>
      <c r="E50" s="162"/>
      <c r="F50" s="162"/>
      <c r="G50" s="162"/>
      <c r="H50" s="189"/>
      <c r="I50" s="132" t="s">
        <v>7</v>
      </c>
      <c r="J50" s="2" t="s">
        <v>2</v>
      </c>
      <c r="K50" s="2" t="s">
        <v>11</v>
      </c>
      <c r="L50" s="132" t="s">
        <v>13</v>
      </c>
      <c r="M50" s="132" t="s">
        <v>14</v>
      </c>
      <c r="N50" s="132" t="s">
        <v>15</v>
      </c>
    </row>
    <row r="51" spans="1:14" ht="56.4" customHeight="1" hidden="1">
      <c r="A51" s="199">
        <v>1</v>
      </c>
      <c r="B51" s="156"/>
      <c r="C51" s="157"/>
      <c r="D51" s="157"/>
      <c r="E51" s="157"/>
      <c r="F51" s="157"/>
      <c r="G51" s="173"/>
      <c r="H51" s="174"/>
      <c r="I51" s="141"/>
      <c r="J51" s="161"/>
      <c r="K51" s="182"/>
      <c r="L51" s="177"/>
      <c r="M51" s="177"/>
      <c r="N51" s="177"/>
    </row>
    <row r="52" spans="1:14" ht="15" hidden="1">
      <c r="A52" s="199"/>
      <c r="B52" s="156"/>
      <c r="C52" s="157"/>
      <c r="D52" s="157"/>
      <c r="E52" s="157"/>
      <c r="F52" s="157"/>
      <c r="G52" s="173"/>
      <c r="H52" s="174"/>
      <c r="I52" s="145"/>
      <c r="J52" s="184"/>
      <c r="K52" s="183"/>
      <c r="L52" s="178"/>
      <c r="M52" s="178"/>
      <c r="N52" s="181"/>
    </row>
    <row r="53" spans="1:14" ht="56.4" customHeight="1" hidden="1">
      <c r="A53" s="199">
        <v>2</v>
      </c>
      <c r="B53" s="156"/>
      <c r="C53" s="157"/>
      <c r="D53" s="157"/>
      <c r="E53" s="157"/>
      <c r="F53" s="157"/>
      <c r="G53" s="173"/>
      <c r="H53" s="174"/>
      <c r="I53" s="141"/>
      <c r="J53" s="161"/>
      <c r="K53" s="182"/>
      <c r="L53" s="177"/>
      <c r="M53" s="177"/>
      <c r="N53" s="177"/>
    </row>
    <row r="54" spans="1:14" ht="15" hidden="1">
      <c r="A54" s="199"/>
      <c r="B54" s="156"/>
      <c r="C54" s="157"/>
      <c r="D54" s="157"/>
      <c r="E54" s="157"/>
      <c r="F54" s="157"/>
      <c r="G54" s="173"/>
      <c r="H54" s="174"/>
      <c r="I54" s="145"/>
      <c r="J54" s="184"/>
      <c r="K54" s="183"/>
      <c r="L54" s="178"/>
      <c r="M54" s="178"/>
      <c r="N54" s="181"/>
    </row>
    <row r="55" spans="1:14" ht="78" customHeight="1" hidden="1">
      <c r="A55" s="199">
        <v>3</v>
      </c>
      <c r="B55" s="156"/>
      <c r="C55" s="157"/>
      <c r="D55" s="157"/>
      <c r="E55" s="157"/>
      <c r="F55" s="157"/>
      <c r="G55" s="173"/>
      <c r="H55" s="174"/>
      <c r="I55" s="141"/>
      <c r="J55" s="161"/>
      <c r="K55" s="182"/>
      <c r="L55" s="177"/>
      <c r="M55" s="177"/>
      <c r="N55" s="177"/>
    </row>
    <row r="56" spans="1:14" ht="15" hidden="1">
      <c r="A56" s="199"/>
      <c r="B56" s="156"/>
      <c r="C56" s="157"/>
      <c r="D56" s="157"/>
      <c r="E56" s="157"/>
      <c r="F56" s="157"/>
      <c r="G56" s="173"/>
      <c r="H56" s="174"/>
      <c r="I56" s="145"/>
      <c r="J56" s="184"/>
      <c r="K56" s="183"/>
      <c r="L56" s="178"/>
      <c r="M56" s="178"/>
      <c r="N56" s="181"/>
    </row>
    <row r="57" spans="1:14" ht="48" customHeight="1" hidden="1">
      <c r="A57" s="199">
        <v>4</v>
      </c>
      <c r="B57" s="156"/>
      <c r="C57" s="157"/>
      <c r="D57" s="157"/>
      <c r="E57" s="157"/>
      <c r="F57" s="157"/>
      <c r="G57" s="173"/>
      <c r="H57" s="174"/>
      <c r="I57" s="141"/>
      <c r="J57" s="161"/>
      <c r="K57" s="182"/>
      <c r="L57" s="177"/>
      <c r="M57" s="177"/>
      <c r="N57" s="177"/>
    </row>
    <row r="58" spans="1:14" ht="15" hidden="1">
      <c r="A58" s="199"/>
      <c r="B58" s="156"/>
      <c r="C58" s="157"/>
      <c r="D58" s="157"/>
      <c r="E58" s="157"/>
      <c r="F58" s="157"/>
      <c r="G58" s="173"/>
      <c r="H58" s="174"/>
      <c r="I58" s="145"/>
      <c r="J58" s="184"/>
      <c r="K58" s="183"/>
      <c r="L58" s="178"/>
      <c r="M58" s="178"/>
      <c r="N58" s="181"/>
    </row>
    <row r="59" spans="1:14" ht="57" customHeight="1" hidden="1">
      <c r="A59" s="199">
        <v>5</v>
      </c>
      <c r="B59" s="156"/>
      <c r="C59" s="157"/>
      <c r="D59" s="157"/>
      <c r="E59" s="157"/>
      <c r="F59" s="157"/>
      <c r="G59" s="173"/>
      <c r="H59" s="174"/>
      <c r="I59" s="141"/>
      <c r="J59" s="161"/>
      <c r="K59" s="182"/>
      <c r="L59" s="177"/>
      <c r="M59" s="177"/>
      <c r="N59" s="177"/>
    </row>
    <row r="60" spans="1:14" ht="15" hidden="1">
      <c r="A60" s="199"/>
      <c r="B60" s="156"/>
      <c r="C60" s="157"/>
      <c r="D60" s="157"/>
      <c r="E60" s="157"/>
      <c r="F60" s="157"/>
      <c r="G60" s="173"/>
      <c r="H60" s="174"/>
      <c r="I60" s="145"/>
      <c r="J60" s="184"/>
      <c r="K60" s="183"/>
      <c r="L60" s="178"/>
      <c r="M60" s="178"/>
      <c r="N60" s="181"/>
    </row>
  </sheetData>
  <mergeCells count="277">
    <mergeCell ref="A57:A58"/>
    <mergeCell ref="J57:J58"/>
    <mergeCell ref="K57:K58"/>
    <mergeCell ref="L57:L58"/>
    <mergeCell ref="M57:M58"/>
    <mergeCell ref="N57:N58"/>
    <mergeCell ref="A59:A60"/>
    <mergeCell ref="J59:J60"/>
    <mergeCell ref="K59:K60"/>
    <mergeCell ref="L59:L60"/>
    <mergeCell ref="M59:M60"/>
    <mergeCell ref="N59:N60"/>
    <mergeCell ref="B57:B58"/>
    <mergeCell ref="C57:C58"/>
    <mergeCell ref="D57:D58"/>
    <mergeCell ref="E57:E58"/>
    <mergeCell ref="F57:F58"/>
    <mergeCell ref="G57:G58"/>
    <mergeCell ref="H57:H58"/>
    <mergeCell ref="B59:B60"/>
    <mergeCell ref="C59:C60"/>
    <mergeCell ref="D59:D60"/>
    <mergeCell ref="E59:E60"/>
    <mergeCell ref="F59:F60"/>
    <mergeCell ref="G59:G60"/>
    <mergeCell ref="H59:H60"/>
    <mergeCell ref="A53:A54"/>
    <mergeCell ref="J53:J54"/>
    <mergeCell ref="K53:K54"/>
    <mergeCell ref="L53:L54"/>
    <mergeCell ref="M53:M54"/>
    <mergeCell ref="N53:N54"/>
    <mergeCell ref="A55:A56"/>
    <mergeCell ref="J55:J56"/>
    <mergeCell ref="K55:K56"/>
    <mergeCell ref="L55:L56"/>
    <mergeCell ref="M55:M56"/>
    <mergeCell ref="N55:N56"/>
    <mergeCell ref="B53:B54"/>
    <mergeCell ref="C53:C54"/>
    <mergeCell ref="D53:D54"/>
    <mergeCell ref="E53:E54"/>
    <mergeCell ref="F53:F54"/>
    <mergeCell ref="G53:G54"/>
    <mergeCell ref="H53:H54"/>
    <mergeCell ref="B55:B56"/>
    <mergeCell ref="C55:C56"/>
    <mergeCell ref="D55:D56"/>
    <mergeCell ref="E55:E56"/>
    <mergeCell ref="F55:F56"/>
    <mergeCell ref="G55:G56"/>
    <mergeCell ref="H55:H56"/>
    <mergeCell ref="K44:K45"/>
    <mergeCell ref="L44:L45"/>
    <mergeCell ref="M44:M45"/>
    <mergeCell ref="N44:N45"/>
    <mergeCell ref="A44:A45"/>
    <mergeCell ref="B44:B45"/>
    <mergeCell ref="C44:C45"/>
    <mergeCell ref="D44:D45"/>
    <mergeCell ref="E44:E45"/>
    <mergeCell ref="F44:F45"/>
    <mergeCell ref="G44:G45"/>
    <mergeCell ref="H44:H45"/>
    <mergeCell ref="J44:J45"/>
    <mergeCell ref="K40:K41"/>
    <mergeCell ref="L40:L41"/>
    <mergeCell ref="M40:M41"/>
    <mergeCell ref="N40:N41"/>
    <mergeCell ref="A42:A43"/>
    <mergeCell ref="B42:B43"/>
    <mergeCell ref="C42:C43"/>
    <mergeCell ref="D42:D43"/>
    <mergeCell ref="E42:E43"/>
    <mergeCell ref="F42:F43"/>
    <mergeCell ref="G42:G43"/>
    <mergeCell ref="H42:H43"/>
    <mergeCell ref="J42:J43"/>
    <mergeCell ref="K42:K43"/>
    <mergeCell ref="L42:L43"/>
    <mergeCell ref="M42:M43"/>
    <mergeCell ref="N42:N43"/>
    <mergeCell ref="A40:A41"/>
    <mergeCell ref="B40:B41"/>
    <mergeCell ref="C40:C41"/>
    <mergeCell ref="D40:D41"/>
    <mergeCell ref="E40:E41"/>
    <mergeCell ref="F40:F41"/>
    <mergeCell ref="G40:G41"/>
    <mergeCell ref="H40:H41"/>
    <mergeCell ref="J40:J41"/>
    <mergeCell ref="K36:K37"/>
    <mergeCell ref="L36:L37"/>
    <mergeCell ref="M36:M37"/>
    <mergeCell ref="N36:N37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K38:K39"/>
    <mergeCell ref="L38:L39"/>
    <mergeCell ref="M38:M39"/>
    <mergeCell ref="N38:N39"/>
    <mergeCell ref="A36:A37"/>
    <mergeCell ref="B36:B37"/>
    <mergeCell ref="C36:C37"/>
    <mergeCell ref="D36:D37"/>
    <mergeCell ref="E36:E37"/>
    <mergeCell ref="J36:J37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J34:J35"/>
    <mergeCell ref="K34:K35"/>
    <mergeCell ref="L34:L35"/>
    <mergeCell ref="M34:M35"/>
    <mergeCell ref="N34:N35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A51:A52"/>
    <mergeCell ref="B51:B52"/>
    <mergeCell ref="C51:C52"/>
    <mergeCell ref="D51:D52"/>
    <mergeCell ref="E51:E52"/>
    <mergeCell ref="G49:G50"/>
    <mergeCell ref="B30:B31"/>
    <mergeCell ref="C30:C31"/>
    <mergeCell ref="D30:D31"/>
    <mergeCell ref="E30:E31"/>
    <mergeCell ref="F30:F31"/>
    <mergeCell ref="G51:G52"/>
    <mergeCell ref="B47:I47"/>
    <mergeCell ref="G30:G31"/>
    <mergeCell ref="H30:H31"/>
    <mergeCell ref="A30:A31"/>
    <mergeCell ref="B49:B50"/>
    <mergeCell ref="A32:A33"/>
    <mergeCell ref="B32:B33"/>
    <mergeCell ref="C32:C33"/>
    <mergeCell ref="D32:D33"/>
    <mergeCell ref="E32:E33"/>
    <mergeCell ref="F32:F33"/>
    <mergeCell ref="G32:G33"/>
    <mergeCell ref="J5:K5"/>
    <mergeCell ref="L5:N5"/>
    <mergeCell ref="M14:M15"/>
    <mergeCell ref="J12:K12"/>
    <mergeCell ref="L12:N12"/>
    <mergeCell ref="N14:N15"/>
    <mergeCell ref="N21:N22"/>
    <mergeCell ref="M21:M22"/>
    <mergeCell ref="L21:L22"/>
    <mergeCell ref="K21:K22"/>
    <mergeCell ref="K14:K15"/>
    <mergeCell ref="L14:L15"/>
    <mergeCell ref="J21:J22"/>
    <mergeCell ref="J14:J15"/>
    <mergeCell ref="J7:J8"/>
    <mergeCell ref="K7:K8"/>
    <mergeCell ref="L7:L8"/>
    <mergeCell ref="M7:M8"/>
    <mergeCell ref="E19:E20"/>
    <mergeCell ref="F19:F20"/>
    <mergeCell ref="G19:G20"/>
    <mergeCell ref="H19:H20"/>
    <mergeCell ref="G21:G22"/>
    <mergeCell ref="H21:H22"/>
    <mergeCell ref="C28:C29"/>
    <mergeCell ref="N7:N8"/>
    <mergeCell ref="L28:N28"/>
    <mergeCell ref="G12:G13"/>
    <mergeCell ref="H12:H13"/>
    <mergeCell ref="B26:I26"/>
    <mergeCell ref="C12:C13"/>
    <mergeCell ref="D12:D13"/>
    <mergeCell ref="E12:E13"/>
    <mergeCell ref="F12:F13"/>
    <mergeCell ref="K23:K24"/>
    <mergeCell ref="L23:L24"/>
    <mergeCell ref="M23:M24"/>
    <mergeCell ref="N23:N24"/>
    <mergeCell ref="L19:N19"/>
    <mergeCell ref="J19:K19"/>
    <mergeCell ref="J28:K28"/>
    <mergeCell ref="D28:D29"/>
    <mergeCell ref="F1:G1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C10:I10"/>
    <mergeCell ref="E28:E29"/>
    <mergeCell ref="C14:C15"/>
    <mergeCell ref="D14:D15"/>
    <mergeCell ref="E14:E15"/>
    <mergeCell ref="F14:F15"/>
    <mergeCell ref="G14:G15"/>
    <mergeCell ref="B28:B29"/>
    <mergeCell ref="F28:F29"/>
    <mergeCell ref="G28:G29"/>
    <mergeCell ref="A7:A8"/>
    <mergeCell ref="H14:H15"/>
    <mergeCell ref="C49:C50"/>
    <mergeCell ref="E49:E50"/>
    <mergeCell ref="F49:F50"/>
    <mergeCell ref="J49:K49"/>
    <mergeCell ref="F51:F52"/>
    <mergeCell ref="L30:L31"/>
    <mergeCell ref="J30:J31"/>
    <mergeCell ref="M30:M31"/>
    <mergeCell ref="N30:N31"/>
    <mergeCell ref="K30:K31"/>
    <mergeCell ref="H32:H33"/>
    <mergeCell ref="J32:J33"/>
    <mergeCell ref="L49:N49"/>
    <mergeCell ref="N51:N52"/>
    <mergeCell ref="J51:J52"/>
    <mergeCell ref="K51:K52"/>
    <mergeCell ref="L51:L52"/>
    <mergeCell ref="M51:M52"/>
    <mergeCell ref="H49:H50"/>
    <mergeCell ref="D49:D50"/>
    <mergeCell ref="H51:H52"/>
    <mergeCell ref="F36:F37"/>
    <mergeCell ref="G36:G37"/>
    <mergeCell ref="H36:H37"/>
    <mergeCell ref="B7:B8"/>
    <mergeCell ref="C7:C8"/>
    <mergeCell ref="D7:D8"/>
    <mergeCell ref="E7:E8"/>
    <mergeCell ref="F7:F8"/>
    <mergeCell ref="A28:A29"/>
    <mergeCell ref="C17:I17"/>
    <mergeCell ref="A19:A20"/>
    <mergeCell ref="B19:B20"/>
    <mergeCell ref="C19:C20"/>
    <mergeCell ref="B21:B22"/>
    <mergeCell ref="D19:D20"/>
    <mergeCell ref="B12:B13"/>
    <mergeCell ref="A12:A13"/>
    <mergeCell ref="A14:A15"/>
    <mergeCell ref="B14:B15"/>
    <mergeCell ref="A21:A22"/>
    <mergeCell ref="C21:C22"/>
    <mergeCell ref="D21:D22"/>
    <mergeCell ref="E21:E22"/>
    <mergeCell ref="F21:F22"/>
    <mergeCell ref="G7:G8"/>
    <mergeCell ref="H7:H8"/>
    <mergeCell ref="H28:H29"/>
  </mergeCells>
  <hyperlinks>
    <hyperlink ref="B7" r:id="rId1" display="javascript: consultaProceso('22-9-483720')"/>
    <hyperlink ref="B7:B8" r:id="rId2" display="SA-SIP-004-2022"/>
    <hyperlink ref="K7" r:id="rId3" display="mailto:contratacionv@vegachi-antioquia.gov.co"/>
    <hyperlink ref="B14" r:id="rId4" display="javascript: consultaProceso('22-4-13088144')"/>
    <hyperlink ref="B14:B15" r:id="rId5" display="CO001-2022"/>
    <hyperlink ref="K14" r:id="rId6" display="mailto:Epbriceno@hotmail.com"/>
    <hyperlink ref="B30" r:id="rId7" display="javascript: consultaProceso('22-1-224906')"/>
    <hyperlink ref="B32" r:id="rId8" display="javascript: consultaProceso('22-21-31797')"/>
    <hyperlink ref="B34" r:id="rId9" display="javascript: consultaProceso('21-1-221304')"/>
    <hyperlink ref="B36" r:id="rId10" display="javascript: consultaProceso('22-21-31511')"/>
    <hyperlink ref="B38" r:id="rId11" display="javascript: consultaProceso('22-21-30985')"/>
    <hyperlink ref="B40" r:id="rId12" display="javascript: consultaProceso('22-11-13087679')"/>
    <hyperlink ref="B42" r:id="rId13" display="javascript: consultaProceso('22-1-224328')"/>
    <hyperlink ref="B44" r:id="rId14" display="javascript: consultaProceso('22-11-13093692')"/>
    <hyperlink ref="B30:B31" r:id="rId15" display="02 LIC 2022"/>
    <hyperlink ref="B32:B33" r:id="rId16" display="LP-001-2022"/>
    <hyperlink ref="B34:B35" r:id="rId17" display="LP.007.2021"/>
    <hyperlink ref="B36:B37" r:id="rId18" display="LP-OP 002-2022"/>
    <hyperlink ref="B38:B39" r:id="rId19" display="LP-002-SPI-2022"/>
    <hyperlink ref="B40:B41" r:id="rId20" display="003-SPDT-SA-OP-2022"/>
    <hyperlink ref="B42:B43" r:id="rId21" display="LP-02-2022"/>
    <hyperlink ref="B44:B45" r:id="rId22" display="IEJNC-SA-01-2022"/>
    <hyperlink ref="K34" r:id="rId23" display="mailto:ventanillaunica@elsantuario-antioquia.gov.co"/>
    <hyperlink ref="K36" r:id="rId24" display="mailto:PLANEACION@ABEJORRAL-ANTIOQUIA.GOV.CO"/>
    <hyperlink ref="K40" r:id="rId25" display="mailto:Planeacion@abriaqui-antioquia.gov.co"/>
    <hyperlink ref="K42" r:id="rId26" display="mailto:contratacion@guadalupe-antioquia.gov.co"/>
  </hyperlinks>
  <printOptions/>
  <pageMargins left="0.7" right="0.7" top="0.75" bottom="0.75" header="0.3" footer="0.3"/>
  <pageSetup horizontalDpi="600" verticalDpi="600" orientation="portrait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2.7109375" style="0" customWidth="1"/>
    <col min="6" max="6" width="54.57421875" style="0" customWidth="1"/>
    <col min="7" max="7" width="27.140625" style="0" customWidth="1"/>
    <col min="8" max="8" width="20.28125" style="92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94" t="s">
        <v>16</v>
      </c>
      <c r="B1" s="194"/>
      <c r="C1" s="194"/>
      <c r="D1" s="194"/>
      <c r="F1" s="192" t="s">
        <v>68</v>
      </c>
      <c r="G1" s="192"/>
    </row>
    <row r="2" spans="1:14" ht="15.75" customHeight="1" hidden="1">
      <c r="A2" s="55"/>
      <c r="B2" s="64"/>
      <c r="C2" s="65"/>
      <c r="D2" s="65"/>
      <c r="E2" s="65"/>
      <c r="F2" s="65"/>
      <c r="G2" s="66"/>
      <c r="H2" s="93"/>
      <c r="I2" s="67"/>
      <c r="J2" s="45"/>
      <c r="K2" s="46"/>
      <c r="L2" s="47"/>
      <c r="M2" s="47"/>
      <c r="N2" s="47"/>
    </row>
    <row r="3" spans="1:14" ht="21" hidden="1">
      <c r="A3" s="14"/>
      <c r="B3" s="14"/>
      <c r="C3" s="193" t="s">
        <v>43</v>
      </c>
      <c r="D3" s="193"/>
      <c r="E3" s="193"/>
      <c r="F3" s="193"/>
      <c r="G3" s="193"/>
      <c r="H3" s="193"/>
      <c r="I3" s="193"/>
      <c r="N3" s="63"/>
    </row>
    <row r="4" ht="15.75" customHeight="1" hidden="1">
      <c r="N4" s="63"/>
    </row>
    <row r="5" spans="1:14" ht="15" hidden="1">
      <c r="A5" s="166" t="s">
        <v>24</v>
      </c>
      <c r="B5" s="161" t="s">
        <v>8</v>
      </c>
      <c r="C5" s="161" t="s">
        <v>0</v>
      </c>
      <c r="D5" s="161" t="s">
        <v>1</v>
      </c>
      <c r="E5" s="161" t="s">
        <v>2</v>
      </c>
      <c r="F5" s="161" t="s">
        <v>3</v>
      </c>
      <c r="G5" s="161" t="s">
        <v>4</v>
      </c>
      <c r="H5" s="203" t="s">
        <v>5</v>
      </c>
      <c r="I5" s="73" t="s">
        <v>6</v>
      </c>
      <c r="J5" s="175" t="s">
        <v>9</v>
      </c>
      <c r="K5" s="176"/>
      <c r="L5" s="185" t="s">
        <v>12</v>
      </c>
      <c r="M5" s="186"/>
      <c r="N5" s="187"/>
    </row>
    <row r="6" spans="1:14" ht="15.75" customHeight="1" hidden="1">
      <c r="A6" s="167"/>
      <c r="B6" s="162"/>
      <c r="C6" s="162"/>
      <c r="D6" s="162"/>
      <c r="E6" s="162"/>
      <c r="F6" s="162"/>
      <c r="G6" s="162"/>
      <c r="H6" s="204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69.6" customHeight="1" hidden="1">
      <c r="A7" s="168">
        <v>2</v>
      </c>
      <c r="B7" s="156"/>
      <c r="C7" s="157"/>
      <c r="D7" s="157"/>
      <c r="E7" s="157"/>
      <c r="F7" s="157"/>
      <c r="G7" s="173"/>
      <c r="H7" s="174"/>
      <c r="I7" s="116"/>
      <c r="J7" s="161"/>
      <c r="K7" s="182"/>
      <c r="L7" s="197"/>
      <c r="M7" s="197"/>
      <c r="N7" s="197"/>
    </row>
    <row r="8" spans="1:14" ht="15.75" customHeight="1" hidden="1">
      <c r="A8" s="169"/>
      <c r="B8" s="156"/>
      <c r="C8" s="157"/>
      <c r="D8" s="157"/>
      <c r="E8" s="157"/>
      <c r="F8" s="157"/>
      <c r="G8" s="173"/>
      <c r="H8" s="174"/>
      <c r="I8" s="83"/>
      <c r="J8" s="184"/>
      <c r="K8" s="183"/>
      <c r="L8" s="198"/>
      <c r="M8" s="198"/>
      <c r="N8" s="198"/>
    </row>
    <row r="9" spans="1:14" ht="72.6" customHeight="1" hidden="1">
      <c r="A9" s="168">
        <v>3</v>
      </c>
      <c r="B9" s="156"/>
      <c r="C9" s="157"/>
      <c r="D9" s="157"/>
      <c r="E9" s="157"/>
      <c r="F9" s="157"/>
      <c r="G9" s="173"/>
      <c r="H9" s="174"/>
      <c r="I9" s="116"/>
      <c r="J9" s="161"/>
      <c r="K9" s="182"/>
      <c r="L9" s="177"/>
      <c r="M9" s="177"/>
      <c r="N9" s="177"/>
    </row>
    <row r="10" spans="1:14" ht="15" customHeight="1" hidden="1">
      <c r="A10" s="169"/>
      <c r="B10" s="156"/>
      <c r="C10" s="157"/>
      <c r="D10" s="157"/>
      <c r="E10" s="157"/>
      <c r="F10" s="157"/>
      <c r="G10" s="173"/>
      <c r="H10" s="174"/>
      <c r="I10" s="83"/>
      <c r="J10" s="184"/>
      <c r="K10" s="205"/>
      <c r="L10" s="178"/>
      <c r="M10" s="178"/>
      <c r="N10" s="181"/>
    </row>
    <row r="11" spans="1:14" ht="15.75" customHeight="1" hidden="1">
      <c r="A11" s="55"/>
      <c r="B11" s="64"/>
      <c r="C11" s="77"/>
      <c r="D11" s="77"/>
      <c r="E11" s="77"/>
      <c r="F11" s="77"/>
      <c r="G11" s="78"/>
      <c r="H11" s="94">
        <f>SUM(H7:H10)</f>
        <v>0</v>
      </c>
      <c r="I11" s="79"/>
      <c r="J11" s="45"/>
      <c r="K11" s="46"/>
      <c r="L11" s="47"/>
      <c r="M11" s="47"/>
      <c r="N11" s="47"/>
    </row>
    <row r="12" spans="1:14" ht="21" hidden="1">
      <c r="A12" s="14"/>
      <c r="B12" s="14"/>
      <c r="C12" s="193" t="s">
        <v>42</v>
      </c>
      <c r="D12" s="193"/>
      <c r="E12" s="193"/>
      <c r="F12" s="193"/>
      <c r="G12" s="193"/>
      <c r="H12" s="193"/>
      <c r="I12" s="193"/>
      <c r="N12" s="63"/>
    </row>
    <row r="13" ht="15.75" customHeight="1" hidden="1">
      <c r="N13" s="63"/>
    </row>
    <row r="14" spans="1:14" ht="15" hidden="1">
      <c r="A14" s="166" t="s">
        <v>24</v>
      </c>
      <c r="B14" s="161" t="s">
        <v>8</v>
      </c>
      <c r="C14" s="161" t="s">
        <v>0</v>
      </c>
      <c r="D14" s="161" t="s">
        <v>1</v>
      </c>
      <c r="E14" s="161" t="s">
        <v>2</v>
      </c>
      <c r="F14" s="161" t="s">
        <v>3</v>
      </c>
      <c r="G14" s="161" t="s">
        <v>4</v>
      </c>
      <c r="H14" s="203" t="s">
        <v>5</v>
      </c>
      <c r="I14" s="68" t="s">
        <v>6</v>
      </c>
      <c r="J14" s="175" t="s">
        <v>9</v>
      </c>
      <c r="K14" s="176"/>
      <c r="L14" s="185" t="s">
        <v>12</v>
      </c>
      <c r="M14" s="186"/>
      <c r="N14" s="187"/>
    </row>
    <row r="15" spans="1:14" ht="15.75" customHeight="1" hidden="1">
      <c r="A15" s="167"/>
      <c r="B15" s="162"/>
      <c r="C15" s="162"/>
      <c r="D15" s="162"/>
      <c r="E15" s="162"/>
      <c r="F15" s="162"/>
      <c r="G15" s="162"/>
      <c r="H15" s="204"/>
      <c r="I15" s="69" t="s">
        <v>7</v>
      </c>
      <c r="J15" s="2" t="s">
        <v>2</v>
      </c>
      <c r="K15" s="2" t="s">
        <v>11</v>
      </c>
      <c r="L15" s="69" t="s">
        <v>13</v>
      </c>
      <c r="M15" s="69" t="s">
        <v>14</v>
      </c>
      <c r="N15" s="69" t="s">
        <v>15</v>
      </c>
    </row>
    <row r="16" spans="1:14" ht="65.4" customHeight="1" hidden="1">
      <c r="A16" s="199">
        <v>1</v>
      </c>
      <c r="B16" s="165"/>
      <c r="C16" s="172"/>
      <c r="D16" s="172"/>
      <c r="E16" s="172"/>
      <c r="F16" s="172"/>
      <c r="G16" s="195"/>
      <c r="H16" s="196"/>
      <c r="I16" s="142"/>
      <c r="J16" s="163"/>
      <c r="K16" s="182"/>
      <c r="L16" s="177"/>
      <c r="M16" s="177"/>
      <c r="N16" s="177"/>
    </row>
    <row r="17" spans="1:14" ht="15" customHeight="1" hidden="1">
      <c r="A17" s="199"/>
      <c r="B17" s="165"/>
      <c r="C17" s="172"/>
      <c r="D17" s="172"/>
      <c r="E17" s="172"/>
      <c r="F17" s="172"/>
      <c r="G17" s="195"/>
      <c r="H17" s="196"/>
      <c r="I17" s="52"/>
      <c r="J17" s="206"/>
      <c r="K17" s="205"/>
      <c r="L17" s="178"/>
      <c r="M17" s="178"/>
      <c r="N17" s="181"/>
    </row>
    <row r="18" spans="1:14" ht="13.8" customHeight="1" hidden="1">
      <c r="A18" s="55"/>
      <c r="B18" s="64"/>
      <c r="C18" s="84"/>
      <c r="D18" s="84"/>
      <c r="E18" s="84"/>
      <c r="F18" s="84"/>
      <c r="G18" s="85"/>
      <c r="H18" s="95"/>
      <c r="I18" s="86"/>
      <c r="J18" s="45"/>
      <c r="K18" s="46"/>
      <c r="L18" s="47"/>
      <c r="M18" s="47"/>
      <c r="N18" s="47"/>
    </row>
    <row r="19" spans="2:9" ht="17.7" customHeight="1" hidden="1">
      <c r="B19" s="160" t="s">
        <v>45</v>
      </c>
      <c r="C19" s="160"/>
      <c r="D19" s="160"/>
      <c r="E19" s="160"/>
      <c r="F19" s="160"/>
      <c r="G19" s="160"/>
      <c r="H19" s="160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96"/>
      <c r="I20" s="14"/>
    </row>
    <row r="21" spans="1:14" ht="15" hidden="1">
      <c r="A21" s="166" t="s">
        <v>24</v>
      </c>
      <c r="B21" s="161" t="s">
        <v>8</v>
      </c>
      <c r="C21" s="161" t="s">
        <v>0</v>
      </c>
      <c r="D21" s="161" t="s">
        <v>1</v>
      </c>
      <c r="E21" s="161" t="s">
        <v>2</v>
      </c>
      <c r="F21" s="161" t="s">
        <v>3</v>
      </c>
      <c r="G21" s="161" t="s">
        <v>4</v>
      </c>
      <c r="H21" s="203" t="s">
        <v>5</v>
      </c>
      <c r="I21" s="120" t="s">
        <v>6</v>
      </c>
      <c r="J21" s="175" t="s">
        <v>9</v>
      </c>
      <c r="K21" s="176"/>
      <c r="L21" s="185" t="s">
        <v>12</v>
      </c>
      <c r="M21" s="186"/>
      <c r="N21" s="187"/>
    </row>
    <row r="22" spans="1:14" ht="15.75" customHeight="1" hidden="1">
      <c r="A22" s="167"/>
      <c r="B22" s="162"/>
      <c r="C22" s="162"/>
      <c r="D22" s="162"/>
      <c r="E22" s="162"/>
      <c r="F22" s="162"/>
      <c r="G22" s="162"/>
      <c r="H22" s="204"/>
      <c r="I22" s="119" t="s">
        <v>7</v>
      </c>
      <c r="J22" s="2" t="s">
        <v>2</v>
      </c>
      <c r="K22" s="2" t="s">
        <v>11</v>
      </c>
      <c r="L22" s="119" t="s">
        <v>13</v>
      </c>
      <c r="M22" s="119" t="s">
        <v>14</v>
      </c>
      <c r="N22" s="119" t="s">
        <v>15</v>
      </c>
    </row>
    <row r="23" spans="1:14" ht="51.6" customHeight="1" hidden="1">
      <c r="A23" s="199">
        <v>1</v>
      </c>
      <c r="B23" s="165"/>
      <c r="C23" s="172"/>
      <c r="D23" s="172"/>
      <c r="E23" s="172"/>
      <c r="F23" s="172"/>
      <c r="G23" s="195"/>
      <c r="H23" s="196"/>
      <c r="I23" s="142"/>
      <c r="J23" s="161"/>
      <c r="K23" s="182"/>
      <c r="L23" s="177"/>
      <c r="M23" s="177"/>
      <c r="N23" s="177"/>
    </row>
    <row r="24" spans="1:14" ht="15" hidden="1">
      <c r="A24" s="199"/>
      <c r="B24" s="165"/>
      <c r="C24" s="172"/>
      <c r="D24" s="172"/>
      <c r="E24" s="172"/>
      <c r="F24" s="172"/>
      <c r="G24" s="195"/>
      <c r="H24" s="196"/>
      <c r="I24" s="52"/>
      <c r="J24" s="184"/>
      <c r="K24" s="205"/>
      <c r="L24" s="178"/>
      <c r="M24" s="178"/>
      <c r="N24" s="181"/>
    </row>
    <row r="25" spans="1:14" ht="15" hidden="1">
      <c r="A25" s="45"/>
      <c r="B25" s="64"/>
      <c r="C25" s="124"/>
      <c r="D25" s="124"/>
      <c r="E25" s="124"/>
      <c r="F25" s="124"/>
      <c r="G25" s="125"/>
      <c r="H25" s="126"/>
      <c r="I25" s="127"/>
      <c r="J25" s="45"/>
      <c r="K25" s="121"/>
      <c r="L25" s="122"/>
      <c r="M25" s="122"/>
      <c r="N25" s="123"/>
    </row>
    <row r="26" spans="1:14" ht="21" hidden="1">
      <c r="A26" s="14"/>
      <c r="B26" s="14"/>
      <c r="C26" s="193" t="s">
        <v>18</v>
      </c>
      <c r="D26" s="193"/>
      <c r="E26" s="193"/>
      <c r="F26" s="193"/>
      <c r="G26" s="193"/>
      <c r="H26" s="193"/>
      <c r="I26" s="193"/>
      <c r="J26" s="193"/>
      <c r="N26" s="63"/>
    </row>
    <row r="27" ht="15.75" customHeight="1" hidden="1">
      <c r="N27" s="63"/>
    </row>
    <row r="28" spans="1:14" ht="15" hidden="1">
      <c r="A28" s="166" t="s">
        <v>24</v>
      </c>
      <c r="B28" s="161" t="s">
        <v>8</v>
      </c>
      <c r="C28" s="161" t="s">
        <v>0</v>
      </c>
      <c r="D28" s="161" t="s">
        <v>1</v>
      </c>
      <c r="E28" s="161" t="s">
        <v>2</v>
      </c>
      <c r="F28" s="161" t="s">
        <v>3</v>
      </c>
      <c r="G28" s="161" t="s">
        <v>4</v>
      </c>
      <c r="H28" s="203" t="s">
        <v>5</v>
      </c>
      <c r="I28" s="120" t="s">
        <v>6</v>
      </c>
      <c r="J28" s="175" t="s">
        <v>9</v>
      </c>
      <c r="K28" s="176"/>
      <c r="L28" s="185" t="s">
        <v>12</v>
      </c>
      <c r="M28" s="186"/>
      <c r="N28" s="187"/>
    </row>
    <row r="29" spans="1:14" ht="15.75" customHeight="1" hidden="1">
      <c r="A29" s="167"/>
      <c r="B29" s="162"/>
      <c r="C29" s="162"/>
      <c r="D29" s="162"/>
      <c r="E29" s="162"/>
      <c r="F29" s="162"/>
      <c r="G29" s="162"/>
      <c r="H29" s="204"/>
      <c r="I29" s="119" t="s">
        <v>7</v>
      </c>
      <c r="J29" s="2" t="s">
        <v>2</v>
      </c>
      <c r="K29" s="2" t="s">
        <v>11</v>
      </c>
      <c r="L29" s="119" t="s">
        <v>13</v>
      </c>
      <c r="M29" s="119" t="s">
        <v>14</v>
      </c>
      <c r="N29" s="119" t="s">
        <v>15</v>
      </c>
    </row>
    <row r="30" spans="1:14" ht="59.4" customHeight="1" hidden="1">
      <c r="A30" s="170">
        <v>1</v>
      </c>
      <c r="B30" s="156"/>
      <c r="C30" s="157"/>
      <c r="D30" s="157"/>
      <c r="E30" s="157"/>
      <c r="F30" s="157"/>
      <c r="G30" s="173"/>
      <c r="H30" s="174"/>
      <c r="I30" s="141"/>
      <c r="J30" s="161"/>
      <c r="K30" s="182"/>
      <c r="L30" s="197"/>
      <c r="M30" s="197"/>
      <c r="N30" s="197"/>
    </row>
    <row r="31" spans="1:14" ht="15" customHeight="1" hidden="1">
      <c r="A31" s="171"/>
      <c r="B31" s="156"/>
      <c r="C31" s="157"/>
      <c r="D31" s="157"/>
      <c r="E31" s="157"/>
      <c r="F31" s="157"/>
      <c r="G31" s="173"/>
      <c r="H31" s="174"/>
      <c r="I31" s="83"/>
      <c r="J31" s="184"/>
      <c r="K31" s="183"/>
      <c r="L31" s="198"/>
      <c r="M31" s="198"/>
      <c r="N31" s="198"/>
    </row>
    <row r="32" ht="15" hidden="1"/>
    <row r="33" spans="2:9" s="50" customFormat="1" ht="21" hidden="1">
      <c r="B33" s="200" t="s">
        <v>19</v>
      </c>
      <c r="C33" s="200"/>
      <c r="D33" s="200"/>
      <c r="E33" s="200"/>
      <c r="F33" s="200"/>
      <c r="G33" s="200"/>
      <c r="H33" s="200"/>
      <c r="I33" s="200"/>
    </row>
    <row r="34" ht="15" hidden="1">
      <c r="A34" s="3"/>
    </row>
    <row r="35" spans="1:14" ht="15" hidden="1">
      <c r="A35" s="166" t="s">
        <v>24</v>
      </c>
      <c r="B35" s="161" t="s">
        <v>8</v>
      </c>
      <c r="C35" s="161" t="s">
        <v>0</v>
      </c>
      <c r="D35" s="161" t="s">
        <v>1</v>
      </c>
      <c r="E35" s="161" t="s">
        <v>2</v>
      </c>
      <c r="F35" s="161" t="s">
        <v>3</v>
      </c>
      <c r="G35" s="161" t="s">
        <v>4</v>
      </c>
      <c r="H35" s="203" t="s">
        <v>5</v>
      </c>
      <c r="I35" s="131" t="s">
        <v>6</v>
      </c>
      <c r="J35" s="175" t="s">
        <v>9</v>
      </c>
      <c r="K35" s="176"/>
      <c r="L35" s="185" t="s">
        <v>12</v>
      </c>
      <c r="M35" s="186"/>
      <c r="N35" s="187"/>
    </row>
    <row r="36" spans="1:14" ht="15.75" customHeight="1" hidden="1">
      <c r="A36" s="167"/>
      <c r="B36" s="162"/>
      <c r="C36" s="162"/>
      <c r="D36" s="162"/>
      <c r="E36" s="162"/>
      <c r="F36" s="162"/>
      <c r="G36" s="162"/>
      <c r="H36" s="204"/>
      <c r="I36" s="132" t="s">
        <v>7</v>
      </c>
      <c r="J36" s="2" t="s">
        <v>2</v>
      </c>
      <c r="K36" s="2" t="s">
        <v>11</v>
      </c>
      <c r="L36" s="132" t="s">
        <v>13</v>
      </c>
      <c r="M36" s="132" t="s">
        <v>14</v>
      </c>
      <c r="N36" s="132" t="s">
        <v>15</v>
      </c>
    </row>
    <row r="37" spans="1:14" ht="58.2" customHeight="1" hidden="1">
      <c r="A37" s="199">
        <v>1</v>
      </c>
      <c r="B37" s="165"/>
      <c r="C37" s="172"/>
      <c r="D37" s="172"/>
      <c r="E37" s="172"/>
      <c r="F37" s="172"/>
      <c r="G37" s="195"/>
      <c r="H37" s="196"/>
      <c r="I37" s="142"/>
      <c r="J37" s="161"/>
      <c r="K37" s="182"/>
      <c r="L37" s="177"/>
      <c r="M37" s="177"/>
      <c r="N37" s="177"/>
    </row>
    <row r="38" spans="1:14" ht="15.75" customHeight="1" hidden="1">
      <c r="A38" s="199"/>
      <c r="B38" s="165"/>
      <c r="C38" s="172"/>
      <c r="D38" s="172"/>
      <c r="E38" s="172"/>
      <c r="F38" s="172"/>
      <c r="G38" s="195"/>
      <c r="H38" s="196"/>
      <c r="I38" s="52"/>
      <c r="J38" s="184"/>
      <c r="K38" s="183"/>
      <c r="L38" s="178"/>
      <c r="M38" s="178"/>
      <c r="N38" s="181"/>
    </row>
  </sheetData>
  <mergeCells count="135">
    <mergeCell ref="A35:A36"/>
    <mergeCell ref="J35:K35"/>
    <mergeCell ref="N16:N17"/>
    <mergeCell ref="L16:L17"/>
    <mergeCell ref="M16:M17"/>
    <mergeCell ref="B16:B17"/>
    <mergeCell ref="C16:C17"/>
    <mergeCell ref="B30:B31"/>
    <mergeCell ref="D21:D22"/>
    <mergeCell ref="B19:H19"/>
    <mergeCell ref="A30:A31"/>
    <mergeCell ref="L21:N21"/>
    <mergeCell ref="B28:B29"/>
    <mergeCell ref="A28:A29"/>
    <mergeCell ref="A21:A22"/>
    <mergeCell ref="B21:B22"/>
    <mergeCell ref="E21:E22"/>
    <mergeCell ref="F21:F22"/>
    <mergeCell ref="A23:A24"/>
    <mergeCell ref="E30:E31"/>
    <mergeCell ref="L30:L31"/>
    <mergeCell ref="C30:C31"/>
    <mergeCell ref="G37:G38"/>
    <mergeCell ref="H37:H38"/>
    <mergeCell ref="N23:N24"/>
    <mergeCell ref="L23:L24"/>
    <mergeCell ref="C26:J26"/>
    <mergeCell ref="J37:J38"/>
    <mergeCell ref="L37:L38"/>
    <mergeCell ref="M37:M38"/>
    <mergeCell ref="L35:N35"/>
    <mergeCell ref="K37:K38"/>
    <mergeCell ref="N37:N38"/>
    <mergeCell ref="F30:F31"/>
    <mergeCell ref="H28:H29"/>
    <mergeCell ref="M23:M24"/>
    <mergeCell ref="H23:H24"/>
    <mergeCell ref="G28:G29"/>
    <mergeCell ref="L28:N28"/>
    <mergeCell ref="M30:M31"/>
    <mergeCell ref="N30:N31"/>
    <mergeCell ref="D23:D24"/>
    <mergeCell ref="E23:E24"/>
    <mergeCell ref="J30:J31"/>
    <mergeCell ref="C28:C29"/>
    <mergeCell ref="K30:K31"/>
    <mergeCell ref="J7:J8"/>
    <mergeCell ref="K7:K8"/>
    <mergeCell ref="G7:G8"/>
    <mergeCell ref="K16:K17"/>
    <mergeCell ref="K23:K24"/>
    <mergeCell ref="K9:K10"/>
    <mergeCell ref="J23:J24"/>
    <mergeCell ref="G30:G31"/>
    <mergeCell ref="D16:D17"/>
    <mergeCell ref="E16:E17"/>
    <mergeCell ref="F16:F17"/>
    <mergeCell ref="G16:G17"/>
    <mergeCell ref="H16:H17"/>
    <mergeCell ref="J16:J17"/>
    <mergeCell ref="H14:H15"/>
    <mergeCell ref="D30:D31"/>
    <mergeCell ref="F23:F24"/>
    <mergeCell ref="L7:L8"/>
    <mergeCell ref="M7:M8"/>
    <mergeCell ref="N7:N8"/>
    <mergeCell ref="N9:N10"/>
    <mergeCell ref="J5:K5"/>
    <mergeCell ref="J14:K14"/>
    <mergeCell ref="J28:K28"/>
    <mergeCell ref="H30:H31"/>
    <mergeCell ref="L9:L10"/>
    <mergeCell ref="M9:M10"/>
    <mergeCell ref="J9:J10"/>
    <mergeCell ref="L5:N5"/>
    <mergeCell ref="C12:I12"/>
    <mergeCell ref="L14:N14"/>
    <mergeCell ref="G21:G22"/>
    <mergeCell ref="C21:C22"/>
    <mergeCell ref="G23:G24"/>
    <mergeCell ref="H21:H22"/>
    <mergeCell ref="F7:F8"/>
    <mergeCell ref="E5:E6"/>
    <mergeCell ref="J21:K21"/>
    <mergeCell ref="C14:C15"/>
    <mergeCell ref="D14:D15"/>
    <mergeCell ref="H7:H8"/>
    <mergeCell ref="A1:D1"/>
    <mergeCell ref="F1:G1"/>
    <mergeCell ref="A14:A15"/>
    <mergeCell ref="B14:B15"/>
    <mergeCell ref="A5:A6"/>
    <mergeCell ref="B5:B6"/>
    <mergeCell ref="C5:C6"/>
    <mergeCell ref="D5:D6"/>
    <mergeCell ref="D28:D29"/>
    <mergeCell ref="A7:A8"/>
    <mergeCell ref="B7:B8"/>
    <mergeCell ref="C7:C8"/>
    <mergeCell ref="D7:D8"/>
    <mergeCell ref="E7:E8"/>
    <mergeCell ref="C3:I3"/>
    <mergeCell ref="E28:E29"/>
    <mergeCell ref="F5:F6"/>
    <mergeCell ref="G5:G6"/>
    <mergeCell ref="H5:H6"/>
    <mergeCell ref="F28:F29"/>
    <mergeCell ref="B23:B24"/>
    <mergeCell ref="C23:C24"/>
    <mergeCell ref="A16:A17"/>
    <mergeCell ref="E14:E15"/>
    <mergeCell ref="A37:A38"/>
    <mergeCell ref="B37:B38"/>
    <mergeCell ref="C37:C38"/>
    <mergeCell ref="D37:D38"/>
    <mergeCell ref="E37:E38"/>
    <mergeCell ref="F37:F38"/>
    <mergeCell ref="B33:I33"/>
    <mergeCell ref="B35:B36"/>
    <mergeCell ref="A9:A10"/>
    <mergeCell ref="B9:B10"/>
    <mergeCell ref="C9:C10"/>
    <mergeCell ref="D9:D10"/>
    <mergeCell ref="E9:E10"/>
    <mergeCell ref="F9:F10"/>
    <mergeCell ref="G9:G10"/>
    <mergeCell ref="H9:H10"/>
    <mergeCell ref="C35:C36"/>
    <mergeCell ref="D35:D36"/>
    <mergeCell ref="E35:E36"/>
    <mergeCell ref="F35:F36"/>
    <mergeCell ref="G35:G36"/>
    <mergeCell ref="H35:H36"/>
    <mergeCell ref="F14:F15"/>
    <mergeCell ref="G14:G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2022-07-05T01:46:57Z</dcterms:modified>
  <cp:category/>
  <cp:version/>
  <cp:contentType/>
  <cp:contentStatus/>
</cp:coreProperties>
</file>