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4.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colors1.xml" ContentType="application/vnd.ms-office.chartcolorstyle+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327"/>
  <workbookPr defaultThemeVersion="166925"/>
  <bookViews>
    <workbookView xWindow="65428" yWindow="65428" windowWidth="23256" windowHeight="12456" activeTab="0"/>
  </bookViews>
  <sheets>
    <sheet name="RESUMEN" sheetId="4" r:id="rId1"/>
    <sheet name="ANTIOQUIA" sheetId="1" r:id="rId2"/>
    <sheet name="URABÀ" sheetId="10" r:id="rId3"/>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<sst xmlns="http://schemas.openxmlformats.org/spreadsheetml/2006/main" count="723" uniqueCount="265">
  <si>
    <t>Tipo de Proceso</t>
  </si>
  <si>
    <t>Estado</t>
  </si>
  <si>
    <t>Entidad</t>
  </si>
  <si>
    <t>Objeto</t>
  </si>
  <si>
    <t>Departamento y Municipio de Ejecución</t>
  </si>
  <si>
    <t>Cuantía</t>
  </si>
  <si>
    <t>Fecha</t>
  </si>
  <si>
    <t>(dd-mm-aaaa)</t>
  </si>
  <si>
    <t>Número de Proceso</t>
  </si>
  <si>
    <t>Contactos</t>
  </si>
  <si>
    <t>ANTIOQUIA SIN URABA</t>
  </si>
  <si>
    <t>Correo</t>
  </si>
  <si>
    <t>Adjudicacion</t>
  </si>
  <si>
    <t>Empresa</t>
  </si>
  <si>
    <t>Representante Legal</t>
  </si>
  <si>
    <t>Contacto</t>
  </si>
  <si>
    <t xml:space="preserve"> URABA</t>
  </si>
  <si>
    <t>GRUPO C. MAQUINARIA Y ACCESORIOS PARA CONSTRUCCION Y EDIFICACIONES</t>
  </si>
  <si>
    <t>GRUPO F. SERVICIOS DE EDIFICACION, CONSTRUCCION DE INSTALACIONES Y MANTENIMIENTO</t>
  </si>
  <si>
    <t>GRUPO G. TERRENOS, EDIFICIOS, ESTRUCTURAS Y VIAS</t>
  </si>
  <si>
    <t>Número de contratos</t>
  </si>
  <si>
    <t>Valor contratos</t>
  </si>
  <si>
    <t>GRUPO D. COMPONENTES, ACCESORIOS Y SUMINISTROS DE SISTEMAS ELECTRONICOS E ILUMINACION</t>
  </si>
  <si>
    <t>GRUPO D. COMPONENTES Y SUMINISTROS PARA ESTRUCTURAS, EDIFICACIONES, CONSTRUCCION Y OBRAS CIVILES</t>
  </si>
  <si>
    <t>#</t>
  </si>
  <si>
    <t>* Contratos mayores a 100 millones de pesos</t>
  </si>
  <si>
    <t>CONTRATOS CELEBRADOS EN EL PERIODO EN ANTIOQUIA SIN URABA *</t>
  </si>
  <si>
    <t>CONTRATOS CELEBRADOS EN EL PERIODO EN ANTIOQUIA *</t>
  </si>
  <si>
    <t>CONTRATOS CELEBRADOS EN EL PERIODO EN URABA *</t>
  </si>
  <si>
    <t>* Todas las cuantías</t>
  </si>
  <si>
    <t>* Todas las cuantías en Urabá, y mayores a 100 millones en el resto de Antioquia</t>
  </si>
  <si>
    <t>TOTAL EN ANTIOQUIA SIN URABA</t>
  </si>
  <si>
    <t>TOTAL EN  URABA</t>
  </si>
  <si>
    <t>TOTAL EN ANTIOQUIA</t>
  </si>
  <si>
    <t>TOTALES</t>
  </si>
  <si>
    <t>INFORME DE LICITACIONES</t>
  </si>
  <si>
    <t>TOTAL EN URABA</t>
  </si>
  <si>
    <t>NÚMERO DE CONTRATOS</t>
  </si>
  <si>
    <t>VALOR CONTRATOS</t>
  </si>
  <si>
    <t>TOTAL DE CONTRATOS CELEBRADOS EN ANTIOQUIA</t>
  </si>
  <si>
    <t>NOTAS:</t>
  </si>
  <si>
    <t>Los contratos registrados para Urabá incluye todas las cuantías, para el resto de Antioquia incluye las cuantías superiores a los 100 millones de pesos.</t>
  </si>
  <si>
    <t>GRUPO D. COMPONENTES Y SUMINISTROS PARA ESTRUCTURAS, EDIFICACION, CONSTRUCCION Y OBRAS CIVILES</t>
  </si>
  <si>
    <t>GRUPO C. MAQUINARIA Y ASESORIOS PARA CONSTRUCCION Y EDIFICACION</t>
  </si>
  <si>
    <t>FECHA REPORTE:</t>
  </si>
  <si>
    <t>GRUPO D. COMPONENTES, ACCESORIOS Y SUMINISTROS DE SISTEMAS ELECTRICOS E ILUMINACION</t>
  </si>
  <si>
    <t>Fecha de apertura</t>
  </si>
  <si>
    <t>Convocado</t>
  </si>
  <si>
    <t>TOTAL CONTRATOS DESDE 1/01/2023</t>
  </si>
  <si>
    <t>Enero 2023</t>
  </si>
  <si>
    <t>TOTAL DESDE
 ENERO 2023</t>
  </si>
  <si>
    <t>CONTRATOS CELEBRADOS EN EL PERIODO
1/01/2023 a 15/01/2023</t>
  </si>
  <si>
    <t>CONTRATOS CELEBRADOS EN EL PERIODO
16/01/2023 a 31/01/2023</t>
  </si>
  <si>
    <t>CONTRATOS CELEBRADOS EN EL PERIODO
1/02/2023 a 15/02/2023</t>
  </si>
  <si>
    <t>Contratación Directa (Ley 1150 de 2007)</t>
  </si>
  <si>
    <t>Selección Abreviada de Menor Cuantía (Ley 1150 de 2007)</t>
  </si>
  <si>
    <t>Celebrado</t>
  </si>
  <si>
    <t>Fecha de Celebración del Primer Contrato</t>
  </si>
  <si>
    <t>Régimen Especial</t>
  </si>
  <si>
    <t>CONTRATOS CELEBRADOS EN EL PERIODO
16/02/2023 a 28/02/2023</t>
  </si>
  <si>
    <t>Febrero 2023</t>
  </si>
  <si>
    <t>CONTRATOS CELEBRADOS EN EL PERIODO
1/03/2023 a 15/03/2023</t>
  </si>
  <si>
    <t>CONTRATOS CELEBRADOS EN EL PERIODO
16/03/2023 a 31/03/2023</t>
  </si>
  <si>
    <t>Marzo 2023</t>
  </si>
  <si>
    <t>Borrador</t>
  </si>
  <si>
    <t>CONTRATOS CELEBRADOS EN EL PERIODO
1/04/2023 a 15/04/2023</t>
  </si>
  <si>
    <t>CONTRATOS CELEBRADOS EN EL PERIODO
16/04/2023 a 30/04/2023</t>
  </si>
  <si>
    <t>Abril 2023</t>
  </si>
  <si>
    <t>Subasta</t>
  </si>
  <si>
    <t>Fecha Lim. Docs Habilitantes</t>
  </si>
  <si>
    <t>ANTIOQUIA - ALCALDÍA MUNICIPIO DE ALEJANDRÍA</t>
  </si>
  <si>
    <t>Fecha de Carga en el Sistema</t>
  </si>
  <si>
    <r>
      <t>Antioquia</t>
    </r>
    <r>
      <rPr>
        <sz val="11"/>
        <rFont val="Calibri"/>
        <family val="2"/>
        <scheme val="minor"/>
      </rPr>
      <t> : Alejandría</t>
    </r>
  </si>
  <si>
    <r>
      <t>Antioquia</t>
    </r>
    <r>
      <rPr>
        <sz val="11"/>
        <rFont val="Calibri"/>
        <family val="2"/>
        <scheme val="minor"/>
      </rPr>
      <t> : Ituango</t>
    </r>
  </si>
  <si>
    <t>MUNICIPIO DE ALEJANDRÍA</t>
  </si>
  <si>
    <t>ANTIOQUIA - ALCALDÍA MUNICIPIO DE SANTO DOMINGO</t>
  </si>
  <si>
    <r>
      <t>Antioquia</t>
    </r>
    <r>
      <rPr>
        <sz val="11"/>
        <rFont val="Calibri"/>
        <family val="2"/>
        <scheme val="minor"/>
      </rPr>
      <t> : Santo Domingo</t>
    </r>
  </si>
  <si>
    <t>CONTRATOS CELEBRADOS EN EL PERIODO
1/05/2023 a 15/05/2023</t>
  </si>
  <si>
    <t>ANTIOQUIA - ALCALDÍA MUNICIPIO DE YALI</t>
  </si>
  <si>
    <t>SA-SP-2023-004</t>
  </si>
  <si>
    <t>SUMINISTRO DE MATERIALES ENMARCADOS EN LAS ESTRATEGIAS EN GESTION DEL RIESGO, AGUA POTABLE Y SANEAMIENTO BASICO DEL MUNICIPIO DE SANTO DOMINGO, ANTIOQUIA</t>
  </si>
  <si>
    <r>
      <t>Antioquia</t>
    </r>
    <r>
      <rPr>
        <sz val="11"/>
        <rFont val="Calibri"/>
        <family val="2"/>
        <scheme val="minor"/>
      </rPr>
      <t> : Yalí</t>
    </r>
  </si>
  <si>
    <t xml:space="preserve"> planeacion@yali-antioquia.gov.co</t>
  </si>
  <si>
    <t>MUNICIPIO DE YALI</t>
  </si>
  <si>
    <t>MUNICIPIO DE SANTO DOMINGO</t>
  </si>
  <si>
    <t>MIRIAM EUGENIA SALAZAR GARCIA</t>
  </si>
  <si>
    <t>SA-MC-OP-002-2023</t>
  </si>
  <si>
    <t>MANO DE OBRA CALIFICADA PARA MEJORAMIENTO DE VIVIENDA URBANA EN EL MUNICIPIO DE YALI – ANTIOQUIA</t>
  </si>
  <si>
    <t>SP-SAMC-007-2023</t>
  </si>
  <si>
    <t>CONSTRUCCIÓN DE OBRAS DE CONTROL Y MITIGACIÒN DE PROCESOS EROSIVOS QUE PERMITAN LA RECUPERACIÒN DE ZONAS DEGRADADAS EN LA ZONA RURAL DEL MUNICIPIO DE ALEJANDRÍA - ANTIOQUIA.</t>
  </si>
  <si>
    <t>ANTIOQUIA - ASOCIACIÓN DE MUNICIPIOS URABÁ DARIÉN – CARIBE “ASOMUDACAR” - NECOCLÍ</t>
  </si>
  <si>
    <t>ANTIOQUIA - ALCALDÍA MUNICIPIO DE ITUANGO</t>
  </si>
  <si>
    <t>ANTIOQUIA - ALCALDÍA MUNICIPIO DE BETULIA</t>
  </si>
  <si>
    <r>
      <t>Antioquia</t>
    </r>
    <r>
      <rPr>
        <sz val="11"/>
        <rFont val="Calibri"/>
        <family val="2"/>
        <scheme val="minor"/>
      </rPr>
      <t> : Caucasia</t>
    </r>
  </si>
  <si>
    <r>
      <t>Antioquia</t>
    </r>
    <r>
      <rPr>
        <sz val="11"/>
        <rFont val="Calibri"/>
        <family val="2"/>
        <scheme val="minor"/>
      </rPr>
      <t> : Betulia</t>
    </r>
  </si>
  <si>
    <t xml:space="preserve"> contratacionalejandria@gmail.com</t>
  </si>
  <si>
    <t xml:space="preserve"> licitaciones@asomudacar.org</t>
  </si>
  <si>
    <t>contactenos@betulia-antioquia.gov.co</t>
  </si>
  <si>
    <t>ASOMUDACAR</t>
  </si>
  <si>
    <t>MUNICIPIO DE ITUANGO</t>
  </si>
  <si>
    <t>MUNICIPIO DE BETULIA</t>
  </si>
  <si>
    <t>SA-SPL-008-2023</t>
  </si>
  <si>
    <t>ANTIOQUIA - ALCALDÍA MUNICIPIO DE ARBOLETES</t>
  </si>
  <si>
    <t>MANTENIMIENTO DEL COMANDO DE LA POLICIA DEL MUNICIPIO DE ARBOLETES DEL DEPARTAMENTO DE ANTIOQUIA</t>
  </si>
  <si>
    <r>
      <t>Antioquia</t>
    </r>
    <r>
      <rPr>
        <sz val="11"/>
        <rFont val="Calibri"/>
        <family val="2"/>
        <scheme val="minor"/>
      </rPr>
      <t> : Arboletes</t>
    </r>
  </si>
  <si>
    <t>MUNICIPIO DE ARBOLETES</t>
  </si>
  <si>
    <t>CONTRATOS CELEBRADOS EN EL PERIODO
16/05/2023 a 31/05/2023</t>
  </si>
  <si>
    <t>16/MAYO/2023 A 31/MAYO/2023</t>
  </si>
  <si>
    <t>SA-SI-010-2023</t>
  </si>
  <si>
    <t>ANTIOQUIA - ALCALDÍA MUNICIPIO DE SONSÓN</t>
  </si>
  <si>
    <t>SUMINISTRO DE MATERIALES PARA LA CONSTRUCCIÓN DE VIVIENDA DE INTERÉS SOCIAL PRIORITARIA EN EL MUNICIPIO DE SONSÓN – ANTIOQUIA</t>
  </si>
  <si>
    <r>
      <t>Antioquia</t>
    </r>
    <r>
      <rPr>
        <sz val="11"/>
        <rFont val="Calibri"/>
        <family val="2"/>
        <scheme val="minor"/>
      </rPr>
      <t> : Sonsón</t>
    </r>
  </si>
  <si>
    <t xml:space="preserve"> contratacion@sonson-antioquia.gov.co</t>
  </si>
  <si>
    <t xml:space="preserve"> secretariadeplaneacion@santodomingo-antioquia.gov.co</t>
  </si>
  <si>
    <t>TECNOLOGIA MODULAR S.A.S.
NIT. 900580736</t>
  </si>
  <si>
    <t>MUNICIPIO DE SONSÓN</t>
  </si>
  <si>
    <t>CMC-023-2023</t>
  </si>
  <si>
    <t>Contratación Mínima Cuantía</t>
  </si>
  <si>
    <t>ANTIOQUIA - ALCALDÍA MUNICIPIO DE TARAZÁ</t>
  </si>
  <si>
    <t>MANTENIMIENTO Y ADECUACIÓN DE LA INSTITUCIÓN EDUCATIVA CARLOS ARTURO QUINTERO EN LA VEREDA PIEDRAS, ZONA RURAL DEL MUNICIPIO DE TARAZA, ANTIOQUIA.</t>
  </si>
  <si>
    <t>CI-178-2023</t>
  </si>
  <si>
    <t>AUNAR ESFUERZOS ENTRE EL MUNICIPIO DE ITUANGO, ANTIOQUIA Y LA EMPRESA MUNICIPAL DE MAQUINARIA, TRANSPORTE Y SERVICIOS DEL MUNICIPIO DE ITUANGO, ANTIOQUIA (EMTSI) PARA LA EJECUCIÓN DE LAS ACTIVIDADES DE MANTENIMEINTO MECANICO DE LA RED VIAL TERCIARIA EN EL MARCO DEL CONVENIO INTERADMINISTRATIVO No. 4600015515 DE LA GOBERNACIÓN DE ANTIOQUIA</t>
  </si>
  <si>
    <t>SAMC 007 DE 2023</t>
  </si>
  <si>
    <t>ANTIOQUIA - ALCALDÍA MUNICIPIO DE TITIRIBÍ</t>
  </si>
  <si>
    <t>MEJORAMIENTO DE VÍAS TERCIARIAS MEDIANTE LA CONSTRUCCIÓN DE PLACA HUELLA EN EL MUNICIPIO DE TITIRIBÍ, ANTIOQUIA</t>
  </si>
  <si>
    <t>SA-003-2023</t>
  </si>
  <si>
    <t>REALIZAR LA CONSTRUCCIÓN DE OBRAS DE MITIGACIÓN DEL RIESGO EN CENTROS EDUCATIVOS RURALES DEL MUNICIPIO DE BETULIA ANTIOQUIA EN EL MARCO DEL CONVENIO SUSCRITO CON LA CORPORACIÓN AUTÓNOMA REGIONAL CORANTIOQUIA 040-COV2212-148</t>
  </si>
  <si>
    <t>23-SAMC-004</t>
  </si>
  <si>
    <t>ANTIOQUIA - ALCALDÍA MUNICIPIO DE PUERTO BERRÍO</t>
  </si>
  <si>
    <t>Construcción de box coulvert y pontón en la vereda palestina del municipio de puerto berrío, antioquia</t>
  </si>
  <si>
    <t>CIOPUM-001-2023</t>
  </si>
  <si>
    <t>MEJORAMIENTO DE LA MALLA VÍAL TERCIARIA, EN EL MUNICIPIO DE TARAZA, ANTIOQUIA</t>
  </si>
  <si>
    <t>SA-010-2023</t>
  </si>
  <si>
    <t>ANTIOQUIA - ALCALDÍA MUNICIPIO DE NECHÍ</t>
  </si>
  <si>
    <t>ADECUACIÓN Y REPARACION DE LA INFRAESTRUCTURA FISICA DE LA INSTITUCIÓN EDUCATIVA NECHÍ, SEDE COLEGIO NECHI</t>
  </si>
  <si>
    <t>PSC-SA-OP-014-2023</t>
  </si>
  <si>
    <t>CONSTRUCCIÓN Y DOTACIÓN DEL PARQUE DE LA VIRGEN, UBICADO EN EL BARRIO NUEVO DEL MUNICIPIO DE CAUCASIA, ANTIOQUIA.</t>
  </si>
  <si>
    <t>LPY - 001 - 2023</t>
  </si>
  <si>
    <t>Licitación Pública</t>
  </si>
  <si>
    <t>Adjudicado</t>
  </si>
  <si>
    <t>ANTIOQUIA - ALCALDÍA MUNICIPIO DE YONDÓ</t>
  </si>
  <si>
    <t>OBRAS PARA EL MEJORAMIENTO Y MANTENIMIENTO DE LA VIA YONDÓ-CANTAGALLO EN EL TRAMO CORRESPONDIENTE AL MUNICIPIO DE YONDÓ EN LA EJECUCIÓN DEL CONVENIO ADMINISTRATIVO No 1343 de 2022 COLOMBIA RURAL CON EL INVIAS, ACTIVIDADES PARA EL CUMPLIMIENTO Y MEJORAMIENTO DE LOS PROCESOS DE LA SECRETARÍA DE INFRAESTRUCTURA</t>
  </si>
  <si>
    <t>Fecha de adjudicación</t>
  </si>
  <si>
    <t>PSC-SA-OP-015-2023</t>
  </si>
  <si>
    <t>«CONSTRUCCIÓN DEL PARQUE DE LA MADRE ZONA URBANA DEL MUNICIPIO DE CAUCASIA, DEPARTAMENTO DE ANTIOQUIA»</t>
  </si>
  <si>
    <t>CV-SP-2023-026</t>
  </si>
  <si>
    <t>AUNAR ESFUERZOS TÉCNICOS, ADMINISTRATIVOS Y FINANCIEROS, PARA LA CONSTRUCCION DE MEJORAMIENTOS RURALES EN EL MUNICIPIO DE SANTO DOMINGO ANTIOQUIA</t>
  </si>
  <si>
    <t>PSAMC No 002/2023</t>
  </si>
  <si>
    <t>ANTIOQUIA - ALCALDÍA MUNICIPIO DE PEQUE</t>
  </si>
  <si>
    <t>CONSTRUCCIÓN DE 700 METROS DE PLACA HUELLA SOBRE LA VÍA EL PÁRAMO Y SAN JULIANCITO EN EL MUNICIPIO DE PEQUE ANTIOQUIA</t>
  </si>
  <si>
    <r>
      <t>Antioquia</t>
    </r>
    <r>
      <rPr>
        <sz val="11"/>
        <rFont val="Calibri"/>
        <family val="2"/>
        <scheme val="minor"/>
      </rPr>
      <t> : Tarazá</t>
    </r>
  </si>
  <si>
    <r>
      <t>Antioquia</t>
    </r>
    <r>
      <rPr>
        <sz val="11"/>
        <rFont val="Calibri"/>
        <family val="2"/>
        <scheme val="minor"/>
      </rPr>
      <t> : Titiribí</t>
    </r>
  </si>
  <si>
    <r>
      <t>Antioquia</t>
    </r>
    <r>
      <rPr>
        <sz val="11"/>
        <rFont val="Calibri"/>
        <family val="2"/>
        <scheme val="minor"/>
      </rPr>
      <t> : Puerto Berrío</t>
    </r>
  </si>
  <si>
    <r>
      <t>Antioquia</t>
    </r>
    <r>
      <rPr>
        <sz val="11"/>
        <rFont val="Calibri"/>
        <family val="2"/>
        <scheme val="minor"/>
      </rPr>
      <t> : Nechí</t>
    </r>
  </si>
  <si>
    <r>
      <t>Antioquia</t>
    </r>
    <r>
      <rPr>
        <sz val="11"/>
        <rFont val="Calibri"/>
        <family val="2"/>
        <scheme val="minor"/>
      </rPr>
      <t> : Yolombo</t>
    </r>
  </si>
  <si>
    <r>
      <t>Antioquia</t>
    </r>
    <r>
      <rPr>
        <sz val="11"/>
        <rFont val="Calibri"/>
        <family val="2"/>
        <scheme val="minor"/>
      </rPr>
      <t> : Peque</t>
    </r>
  </si>
  <si>
    <t xml:space="preserve"> contratos@taraza-antioquia.gov.co</t>
  </si>
  <si>
    <t xml:space="preserve"> contratacion@ituango-antioquia.gov.co</t>
  </si>
  <si>
    <t xml:space="preserve"> planeacionyobraspublicas@titiribi-antioquia.gov.co</t>
  </si>
  <si>
    <t xml:space="preserve"> CONTRATACION@PUERTOBERRIO-ANTIOQUIA.GOV.CO</t>
  </si>
  <si>
    <t xml:space="preserve"> tarazacontratos@gmail.com</t>
  </si>
  <si>
    <t xml:space="preserve"> contratacionnechi2023@gmail.com</t>
  </si>
  <si>
    <t>MUNICIPIO DE TARAZÁ</t>
  </si>
  <si>
    <t>MUNICIPIO DE TITIRIBÍ</t>
  </si>
  <si>
    <t>MUNICIPIO DE PUERTO BERRÍO</t>
  </si>
  <si>
    <t>MUNICIPIO DE NECHÍ</t>
  </si>
  <si>
    <t>DISTRISUCOM LTDA
NIT. 900195700</t>
  </si>
  <si>
    <t>ALDEMAR GALLEGO GOMEZ</t>
  </si>
  <si>
    <t xml:space="preserve"> contratacion@yondo.gov.co</t>
  </si>
  <si>
    <t>SERVICIOS TÉCNICOS INDUSTRIALES PETROLEROS S.A.S
NIT. 804007262</t>
  </si>
  <si>
    <t>ASOCIACIÓN DE MUNICIPIOS DEL MAGDALENA MEDIO ANTIOQUEÑO-AMMA
NIT. 900793275</t>
  </si>
  <si>
    <t>FRANCISCO JAVIER CARVAJAL MADRID</t>
  </si>
  <si>
    <t xml:space="preserve"> alcaldia@peque-antioquia.gov.co</t>
  </si>
  <si>
    <t>MUNICIPIO DE YONDÓ</t>
  </si>
  <si>
    <t>MUNICIPIO DE PEQUE</t>
  </si>
  <si>
    <t>SA-SIP-005-SG-2023</t>
  </si>
  <si>
    <t>ANTIOQUIA - ALCALDÍA MUNICIPIO DE SAN PEDRO DE URABÁ</t>
  </si>
  <si>
    <t>FORTALECIMIENTO INSTITUCIONAL MEDIANTE EL SUMINISTRO DE MUEBLES, ENSERES Y EQUIPOS DE OFICINA EN LAS DIFERENTES SECRETARIAS PARA MEJORAR LA SATISFACCION CIUDADANA EN LOS SERVICIOS Y TRAMITES QUE PRESTA LA ENTIDAD, CONTEMPLADO EN EL PLAN DE DESARROLLO MUNICIPAL “UN SAN PEDRO MEJOR PARA TODOS” EN EL MUNICIPIO DE SAN PEDRO DE URABA.</t>
  </si>
  <si>
    <t>PLA-SAMC-OP-012-2023</t>
  </si>
  <si>
    <t>ANTIOQUIA - ALCALDÍA MUNICIPIO DE MURINDÓ</t>
  </si>
  <si>
    <t>ADECUACIÓN TRAMOS DE ACCESO PEATONAL EN LA COMUNIDAD INDÍGENA GUAGUA</t>
  </si>
  <si>
    <t>PLA-SAMC-OP-011-2023</t>
  </si>
  <si>
    <t>ADECUACIÓN TRAMOS DE ACCESO PEATONAL EN LA COMUNIDAD INDÍGENA ISLA, DEL MUNICIPIO DE MURINDÓ;</t>
  </si>
  <si>
    <t>PLA-SAMC-SUM-OP-013-2023</t>
  </si>
  <si>
    <t>ADECUACIÓN Y MEJORAS NECESARIAS DE LOS SISTEMAS HIDROSANITARIOS ADEMÁS DEL CERRAMIENTO DE ACCESO (INGRESO ENTRADA PRINCIPAL) DEL CDI EN EL MUNICIPIO DE MURINDÓ</t>
  </si>
  <si>
    <t>LP-002 DE 2023</t>
  </si>
  <si>
    <t>Licitación obra pública</t>
  </si>
  <si>
    <t>ANTIOQUIA - ALCALDÍA MUNICIPIO DE NECOCLÍ</t>
  </si>
  <si>
    <t>MANTENIMIENTO Y MEJORAMIENTO DE LAS VÍAS RURALES NECOCLÍ -RIO NECOCLÍ Y VEREDA LECHUGAL DEL MUNICIPIO DE NECOCLÍ EN EL MARCO DEL CONVENIO INTERADMINISTRATIVO 1855-2021 SUSCRITO ENTRE EL INSTITUTO NACIONAL DE VÍAS - INVIAS Y EL MUNICIPIO DE NECOCLÍ”.</t>
  </si>
  <si>
    <r>
      <t>Antioquia</t>
    </r>
    <r>
      <rPr>
        <sz val="11"/>
        <rFont val="Calibri"/>
        <family val="2"/>
        <scheme val="minor"/>
      </rPr>
      <t> : San Pedro de Uraba</t>
    </r>
  </si>
  <si>
    <r>
      <t>Antioquia</t>
    </r>
    <r>
      <rPr>
        <sz val="11"/>
        <rFont val="Calibri"/>
        <family val="2"/>
        <scheme val="minor"/>
      </rPr>
      <t> : Murindó</t>
    </r>
  </si>
  <si>
    <r>
      <t>Antioquia</t>
    </r>
    <r>
      <rPr>
        <sz val="11"/>
        <rFont val="Calibri"/>
        <family val="2"/>
        <scheme val="minor"/>
      </rPr>
      <t> : Necoclí</t>
    </r>
  </si>
  <si>
    <t xml:space="preserve"> contratacion@sanpedrodeuraba-antioquia.gov.co</t>
  </si>
  <si>
    <t>contratos@arboletes-antioquia.gov.co</t>
  </si>
  <si>
    <t>JAIR RICARDO MANJARREZ</t>
  </si>
  <si>
    <t>JAIR RICARDO MANJARREZ
CC. 84083215</t>
  </si>
  <si>
    <t>planeacion@murindo-antioquia.gov.co</t>
  </si>
  <si>
    <t xml:space="preserve"> planeacion@murindo-antioquia.gov.co</t>
  </si>
  <si>
    <t xml:space="preserve"> planeacion@murindo-antioquia.gov.co+J38:N39</t>
  </si>
  <si>
    <t xml:space="preserve"> infraestructura@necocli-antioquia.gov.co</t>
  </si>
  <si>
    <t>MUNICIPIO DE SAN PEDRO DE URABÁ</t>
  </si>
  <si>
    <t>MUNICIPIO DE MURINDÓ</t>
  </si>
  <si>
    <t>MUNICIPIO DE NECOCLÍ</t>
  </si>
  <si>
    <t>PLA-MC-OP-040-2023</t>
  </si>
  <si>
    <t>CONSTRUCCIÓN DE UN AULA DE CLASES EN EL CENTRO EDUCATIVO RURAL INDIGENISTA ISLA (CRUCES) DEL MUNICIPIO DE MURINDÓ.</t>
  </si>
  <si>
    <t>PLA-MC-OP-039-2023</t>
  </si>
  <si>
    <t>CONSTRUCCIÓN DE UN AULA DE CLASES EN EL CENTRO EDUCATIVO RURAL INDIGENISTA CHIMIADÓ DEL MUNICIPIO DE MURINDÓ</t>
  </si>
  <si>
    <t>PLA-MC-OP-038-2023</t>
  </si>
  <si>
    <t>CONSTRUCCIÓN DE UN AULA DE CLASES EN EL CENTRO EDUCATIVO RURAL INDIGENISTA COREDÓ DEL MUNICIPIO DE MURINDÓ</t>
  </si>
  <si>
    <t>L.P 001-2023</t>
  </si>
  <si>
    <t>ANTIOQUIA - ALCALDÍA MUNICIPIO DE SAN ROQUE</t>
  </si>
  <si>
    <t>“CONSTRUCCIÓN Y DOTACION DE LA MORGUE DEL MUNICIPIO DE SAN ROQUE - ANTIOQUIA.”</t>
  </si>
  <si>
    <t>SAMC2023-0155</t>
  </si>
  <si>
    <t>ANTIOQUIA - ALCALDÍA MUNICIPIO DE ANORI</t>
  </si>
  <si>
    <t>ADECUACIÓN, AMPLIACIÓN Y MEJORAMIENTO DE LA PLACA POLIDEPORTIVA DEL BARRIO EL ARENAL DEL MUNICIPIO DE ANORÍ.</t>
  </si>
  <si>
    <t>CTI-004-2023</t>
  </si>
  <si>
    <t>ANTIOQUIA - ALCALDÍA MUNICIPIO DE BELMIRA</t>
  </si>
  <si>
    <t>ADMINISTRACIÓN DELEGADA DE RECURSOS PARA LLEVAR A CABO LA (PAVIMENTACIÓN DE LAS VÍAS RURALES DEL MUNICIPIO DE BELMIRA, ANTIOQUIA – BPIN 2023050860010), INCLUIDO OBRA E INTERVENTORIA.</t>
  </si>
  <si>
    <t>CPS-URM002-2023</t>
  </si>
  <si>
    <t>ANTIOQUIA - ALCALDÍA MUNICIPIO DE ZARAGOZA</t>
  </si>
  <si>
    <t>MANTENIMIENTO MECÁNICO DE LA RED VIAL TERCIARIA DEL MUNICIPIO DE ZARAGOZA ANTIOQUIA EN EL MARCO DE LA CALAMIDAD PÙBLICA DECRETADA ATRAVÈS DEL DECRETO 140 DEL 12 DE SEPTIEMBRE DE 2022 Y 141 DEL 12 DE SEPTIEMBRE 2022 DE URGENCIA MANIFIESTA LOS CUALES FUERON PRORROGADOS MEDIANTE DECRETOS 030 Y 031 RESPECTIVAMENTE DEL NUEVE (09) DE MARZO DE 2023”</t>
  </si>
  <si>
    <r>
      <t>Antioquia</t>
    </r>
    <r>
      <rPr>
        <sz val="11"/>
        <rFont val="Calibri"/>
        <family val="2"/>
        <scheme val="minor"/>
      </rPr>
      <t> : San Roque</t>
    </r>
  </si>
  <si>
    <r>
      <t>Antioquia</t>
    </r>
    <r>
      <rPr>
        <sz val="11"/>
        <rFont val="Calibri"/>
        <family val="2"/>
        <scheme val="minor"/>
      </rPr>
      <t> : Anorí</t>
    </r>
  </si>
  <si>
    <r>
      <t>Antioquia</t>
    </r>
    <r>
      <rPr>
        <sz val="11"/>
        <rFont val="Calibri"/>
        <family val="2"/>
        <scheme val="minor"/>
      </rPr>
      <t> : Belmira</t>
    </r>
  </si>
  <si>
    <r>
      <t>Antioquia</t>
    </r>
    <r>
      <rPr>
        <sz val="11"/>
        <rFont val="Calibri"/>
        <family val="2"/>
        <scheme val="minor"/>
      </rPr>
      <t> : Zaragoza</t>
    </r>
  </si>
  <si>
    <t xml:space="preserve"> contratacion@sanroque-antioquia.gov.co</t>
  </si>
  <si>
    <t>ALCIDES CLAVIJO MORENO 
CC. 91264745</t>
  </si>
  <si>
    <t>ALCIDES CLAVIJO MORENO</t>
  </si>
  <si>
    <t xml:space="preserve"> infraestructura@anori-antioquia.gov.co</t>
  </si>
  <si>
    <t>contratacion@belmira-antioquia.gov.co</t>
  </si>
  <si>
    <t>EMPRESA AUTONOMA DEL MUNICIPIO DE GUATAPE
NIT. 800105497</t>
  </si>
  <si>
    <t>VELKIS NEIVANY GALEANO MARIN</t>
  </si>
  <si>
    <t xml:space="preserve"> contratacion@zaragoza-antioquia.gov.co</t>
  </si>
  <si>
    <t>PALMA CONSTRUYE SAS
NIT. 901054152</t>
  </si>
  <si>
    <t>WISTON PALACIO MAQUILON</t>
  </si>
  <si>
    <t>MUNICIPIO DE SAN ROQUE</t>
  </si>
  <si>
    <t>MUNICIPIO DE ANORI</t>
  </si>
  <si>
    <t>MUNICIPIO DE BELMIRA</t>
  </si>
  <si>
    <t>MUNICIPIO DE ZARAGOZA</t>
  </si>
  <si>
    <t>PLA-SAMC-OP-010-2023</t>
  </si>
  <si>
    <t>ADECUACIÓN DE TRAMOS DE ACCESOS PEATONAL EN LAS COMUNIDADES INDÍGENAS CHIBUGADÓ Y CHAGERADÓ, DEL MUNICIPIO DE MURINDÓ</t>
  </si>
  <si>
    <t>MVF-SPIF-SMMC -051-2023</t>
  </si>
  <si>
    <t>ANTIOQUIA - ALCALDÍA MUNICIPIO DE VIGÍA DEL FUERTE</t>
  </si>
  <si>
    <t>CONSTRUCCIÓN DE UNA CASETA EN MADERA DE 7.0*8.0 M2 PARA UNA TRILLADORA EN EL CORREGIMIENTO DE PLAYA DE MURRÍ – ZONA RURAL DEL MUNICIPIO DE VIGÍA DEL FUERTE</t>
  </si>
  <si>
    <t>MVF-SPIF-SMMC-052-2023</t>
  </si>
  <si>
    <t>MEJORAMIENTO DE RESTAURANTE ESCOLAR EN LA VEREDA DEL ARENAL ( CORREGIMIENTO DE SAN MIGUEL) ZONA RURAL DEL MUNICIPIO DE VIGIA DEL FUERTE.</t>
  </si>
  <si>
    <t>PLA-MC-OP-032-2023</t>
  </si>
  <si>
    <t>CONSTRUCCIÓN DE UN AULA DE CLASES EN EL CENTRO EDUCATIVO RURAL INDIGENISTA TURRIQUITADÓ ALTO DEL MUNICIPIO DE MURINDÓ.</t>
  </si>
  <si>
    <t>MVF-SPIF-SMMC-059-2023</t>
  </si>
  <si>
    <t>PARA AMPARAR EL PROCESO DE CONTRATACION DE LEVANTAMIENTO TOPOGRAFICO DEL AEREOPUERTO SERVANDO CORDOBA DEL MUNICIPIO DE VIGIA DEL FUERTE - ANTIOQUIA</t>
  </si>
  <si>
    <t>PLA-MC-OP-030-2023</t>
  </si>
  <si>
    <t>MANTENIMIENTO Y MEJORAMIENTO CENTRO EDUCATIVO RURAL MURINDO VIEJO, DEL MUNICIPIO DE MURINDÓ</t>
  </si>
  <si>
    <t>PLA-MC-OP-029-2023</t>
  </si>
  <si>
    <t>CONSTRUCCIÓN DE UN AULA DE CLASES EN EL CENTRO EDUCATIVO RURAL INDIGENISTA TURRIQUITADÓ LLANO DEL MUNICIPIO DE MURINDÓ.</t>
  </si>
  <si>
    <t>PLA-MC-OP-028-2023</t>
  </si>
  <si>
    <t>CONSTRUCCIÓN DE UN AULA DE CLASES EN EL CENTRO EDUCATIVO RURAL INDIGENISTA TURRIQUITADÓ BAJO DEL MUNICIPIO DE MURINDÓ.</t>
  </si>
  <si>
    <r>
      <t>Antioquia</t>
    </r>
    <r>
      <rPr>
        <sz val="11"/>
        <rFont val="Calibri"/>
        <family val="2"/>
        <scheme val="minor"/>
      </rPr>
      <t> : Vigía del Fuerte</t>
    </r>
  </si>
  <si>
    <t xml:space="preserve"> planeacion@vigiadelfuerte-antioquia.gov.co</t>
  </si>
  <si>
    <t>GESTION SOCIAL INCLUYENTE S.A.S
NIT. 901604818</t>
  </si>
  <si>
    <t>DARIS JESSETH MENDOZA RENGIFO</t>
  </si>
  <si>
    <t>LOGISTICA PARA EL CRECIMIENTO SOCIAL S.A.S
NIT. 901556402</t>
  </si>
  <si>
    <t>LIZETH ALEXANDRA LEMUS ANDRADE</t>
  </si>
  <si>
    <t>MUNICIPIO DE VIGÍA DEL FUERTE</t>
  </si>
  <si>
    <t>Mayo 2023</t>
  </si>
  <si>
    <t>JUNIO 1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</si>
</sst>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uot;\ #,##0.00;[Red]\-&quot;$&quot;\ #,##0.00"/>
    <numFmt numFmtId="44" formatCode="_-&quot;$&quot;\ * #,##0.00_-;\-&quot;$&quot;\ * #,##0.00_-;_-&quot;$&quot;\ * &quot;-&quot;??_-;_-@_-"/>
    <numFmt numFmtId="164" formatCode="_-* #,##0\ &quot;€&quot;_-;\-* #,##0\ &quot;€&quot;_-;_-* &quot;-&quot;\ &quot;€&quot;_-;_-@_-"/>
    <numFmt numFmtId="165" formatCode="_(* #,##0.00_);_(* \(#,##0.00\);_(* &quot;-&quot;??_);_(@_)"/>
    <numFmt numFmtId="166" formatCode="_-&quot;€&quot;\ * #,##0_-;\-&quot;€&quot;\ * #,##0_-;_-&quot;€&quot;\ * &quot;-&quot;??_-;_-@_-"/>
    <numFmt numFmtId="167" formatCode="#,##0_ ;\-#,##0\ "/>
    <numFmt numFmtId="168" formatCode="_-[$$-240A]\ * #,##0.00_-;\-[$$-240A]\ * #,##0.00_-;_-[$$-240A]\ * &quot;-&quot;??_-;_-@_-"/>
    <numFmt numFmtId="169" formatCode="_-[$$-240A]\ * #,##0_-;\-[$$-240A]\ * #,##0_-;_-[$$-240A]\ * &quot;-&quot;??_-;_-@_-"/>
  </numFmts>
  <fonts count="37">
    <font>
      <sz val="11"/>
      <color theme="1"/>
      <name val="Calibri"/>
      <family val="2"/>
      <scheme val="minor"/>
    </font>
    <font>
      <sz val="10"/>
      <name val="Arial"/>
      <family val="2"/>
    </font>
    <font>
      <b/>
      <sz val="11"/>
      <color theme="1"/>
      <name val="Calibri"/>
      <family val="2"/>
      <scheme val="minor"/>
    </font>
    <font>
      <b/>
      <sz val="16"/>
      <color theme="1"/>
      <name val="Calibri"/>
      <family val="2"/>
      <scheme val="minor"/>
    </font>
    <font>
      <u val="single"/>
      <sz val="11"/>
      <color theme="10"/>
      <name val="Calibri"/>
      <family val="2"/>
      <scheme val="minor"/>
    </font>
    <font>
      <b/>
      <sz val="20"/>
      <color theme="1"/>
      <name val="Calibri"/>
      <family val="2"/>
      <scheme val="minor"/>
    </font>
    <font>
      <b/>
      <sz val="20"/>
      <color rgb="FFC00000"/>
      <name val="Calibri"/>
      <family val="2"/>
      <scheme val="minor"/>
    </font>
    <font>
      <b/>
      <i/>
      <sz val="11"/>
      <color theme="1"/>
      <name val="Calibri"/>
      <family val="2"/>
      <scheme val="minor"/>
    </font>
    <font>
      <sz val="12"/>
      <color theme="1"/>
      <name val="Calibri"/>
      <family val="2"/>
      <scheme val="minor"/>
    </font>
    <font>
      <b/>
      <sz val="12"/>
      <color theme="1"/>
      <name val="Calibri"/>
      <family val="2"/>
      <scheme val="minor"/>
    </font>
    <font>
      <b/>
      <sz val="26"/>
      <color theme="1"/>
      <name val="Calibri"/>
      <family val="2"/>
      <scheme val="minor"/>
    </font>
    <font>
      <b/>
      <sz val="14"/>
      <color theme="1"/>
      <name val="Calibri"/>
      <family val="2"/>
      <scheme val="minor"/>
    </font>
    <font>
      <sz val="14"/>
      <color theme="1"/>
      <name val="Calibri"/>
      <family val="2"/>
      <scheme val="minor"/>
    </font>
    <font>
      <b/>
      <sz val="22"/>
      <color rgb="FFC00000"/>
      <name val="Calibri"/>
      <family val="2"/>
      <scheme val="minor"/>
    </font>
    <font>
      <b/>
      <sz val="11"/>
      <name val="Calibri"/>
      <family val="2"/>
      <scheme val="minor"/>
    </font>
    <font>
      <sz val="8"/>
      <name val="Calibri"/>
      <family val="2"/>
      <scheme val="minor"/>
    </font>
    <font>
      <sz val="11"/>
      <name val="Calibri"/>
      <family val="2"/>
      <scheme val="minor"/>
    </font>
    <font>
      <sz val="12"/>
      <name val="Calibri"/>
      <family val="2"/>
      <scheme val="minor"/>
    </font>
    <font>
      <b/>
      <sz val="12"/>
      <name val="Calibri"/>
      <family val="2"/>
      <scheme val="minor"/>
    </font>
    <font>
      <sz val="6"/>
      <color rgb="FF3D3D3D"/>
      <name val="Arial"/>
      <family val="2"/>
    </font>
    <font>
      <b/>
      <sz val="6"/>
      <color rgb="FF3D3D3D"/>
      <name val="Arial"/>
      <family val="2"/>
    </font>
    <font>
      <sz val="11"/>
      <color rgb="FF3D3D3D"/>
      <name val="Arial"/>
      <family val="2"/>
    </font>
    <font>
      <sz val="7"/>
      <color rgb="FF3D3D3D"/>
      <name val="Arial"/>
      <family val="2"/>
    </font>
    <font>
      <b/>
      <sz val="7"/>
      <color rgb="FF3D3D3D"/>
      <name val="Arial"/>
      <family val="2"/>
    </font>
    <font>
      <b/>
      <sz val="16"/>
      <name val="Calibri"/>
      <family val="2"/>
      <scheme val="minor"/>
    </font>
    <font>
      <sz val="11"/>
      <color rgb="FF3D3D3D"/>
      <name val="Calibri"/>
      <family val="2"/>
      <scheme val="minor"/>
    </font>
    <font>
      <b/>
      <sz val="11"/>
      <color rgb="FF3D3D3D"/>
      <name val="Calibri"/>
      <family val="2"/>
      <scheme val="minor"/>
    </font>
    <font>
      <b/>
      <sz val="16"/>
      <color theme="1"/>
      <name val="Calibri"/>
      <family val="2"/>
    </font>
    <font>
      <b/>
      <sz val="12"/>
      <color theme="1"/>
      <name val="Calibri"/>
      <family val="2"/>
    </font>
    <font>
      <sz val="12"/>
      <color theme="1"/>
      <name val="+mn-cs"/>
      <family val="2"/>
    </font>
    <font>
      <sz val="11"/>
      <color theme="1"/>
      <name val="+mn-cs"/>
      <family val="2"/>
    </font>
    <font>
      <sz val="11"/>
      <color theme="1"/>
      <name val="Calibri"/>
      <family val="2"/>
    </font>
    <font>
      <b/>
      <sz val="12"/>
      <name val="Calibri"/>
      <family val="2"/>
    </font>
    <font>
      <sz val="12"/>
      <name val="Calibri"/>
      <family val="2"/>
    </font>
    <font>
      <sz val="11"/>
      <name val="Calibri"/>
      <family val="2"/>
    </font>
    <font>
      <sz val="14"/>
      <name val="Calibri"/>
      <family val="2"/>
    </font>
    <font>
      <b/>
      <sz val="16"/>
      <name val="Calibri"/>
      <family val="2"/>
    </font>
  </fonts>
  <fills count="5">
    <fill>
      <patternFill/>
    </fill>
    <fill>
      <patternFill patternType="gray125"/>
    </fill>
    <fill>
      <patternFill patternType="solid">
        <fgColor theme="0" tint="-0.04997999966144562"/>
        <bgColor indexed="64"/>
      </patternFill>
    </fill>
    <fill>
      <patternFill patternType="solid">
        <fgColor rgb="FFFFFFFF"/>
        <bgColor indexed="64"/>
      </patternFill>
    </fill>
    <fill>
      <patternFill patternType="solid">
        <fgColor theme="0"/>
        <bgColor indexed="64"/>
      </patternFill>
    </fill>
  </fills>
  <borders count="11">
    <border>
      <left/>
      <right/>
      <top/>
      <bottom/>
      <diagonal/>
    </border>
    <border>
      <left style="thin"/>
      <right style="thin"/>
      <top style="thin"/>
      <bottom style="thin"/>
    </border>
    <border>
      <left style="thin"/>
      <right style="thin"/>
      <top style="thin"/>
      <bottom/>
    </border>
    <border>
      <left/>
      <right/>
      <top/>
      <bottom style="thin"/>
    </border>
    <border>
      <left style="thin"/>
      <right style="thin"/>
      <top/>
      <bottom style="thin"/>
    </border>
    <border>
      <left style="thin"/>
      <right style="thin"/>
      <top/>
      <bottom/>
    </border>
    <border>
      <left style="thin"/>
      <right/>
      <top style="thin"/>
      <bottom style="thin"/>
    </border>
    <border>
      <left/>
      <right style="thin"/>
      <top style="thin"/>
      <bottom/>
    </border>
    <border>
      <left/>
      <right style="thin"/>
      <top/>
      <bottom style="thin"/>
    </border>
    <border>
      <left/>
      <right style="thin"/>
      <top style="thin"/>
      <bottom style="thin"/>
    </border>
    <border>
      <left/>
      <right/>
      <top style="thin"/>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44" fontId="0" fillId="0" borderId="0" applyFont="0" applyFill="0" applyBorder="0" applyAlignment="0" applyProtection="0"/>
  </cellStyleXfs>
  <cellXfs count="182">
    <xf numFmtId="0" fontId="0" fillId="0" borderId="0" xfId="0"/>
    <xf numFmtId="0" fontId="2" fillId="0" borderId="1" xfId="0" applyFont="1" applyBorder="1" applyAlignment="1">
      <alignment horizontal="center"/>
    </xf>
    <xf numFmtId="0" fontId="2" fillId="0" borderId="2" xfId="0" applyFont="1" applyBorder="1" applyAlignment="1">
      <alignment horizontal="center"/>
    </xf>
    <xf numFmtId="0" fontId="2" fillId="0" borderId="0" xfId="0" applyFont="1"/>
    <xf numFmtId="0" fontId="2" fillId="0" borderId="0" xfId="0" applyFont="1" applyAlignment="1">
      <alignment horizontal="center" vertical="center" wrapText="1"/>
    </xf>
    <xf numFmtId="0" fontId="0" fillId="0" borderId="0" xfId="0" applyAlignment="1">
      <alignment horizontal="center" vertical="center"/>
    </xf>
    <xf numFmtId="0" fontId="3" fillId="0" borderId="1" xfId="0" applyFont="1" applyBorder="1" applyAlignment="1">
      <alignment horizontal="left" vertical="center"/>
    </xf>
    <xf numFmtId="0" fontId="6" fillId="0" borderId="0" xfId="0" applyFont="1" applyAlignment="1">
      <alignment horizontal="left"/>
    </xf>
    <xf numFmtId="0" fontId="8" fillId="0" borderId="0" xfId="0" applyFont="1" applyAlignment="1">
      <alignment horizontal="left" vertical="center"/>
    </xf>
    <xf numFmtId="0" fontId="3" fillId="2" borderId="1" xfId="0" applyFont="1" applyFill="1" applyBorder="1" applyAlignment="1">
      <alignment horizontal="left" vertical="center"/>
    </xf>
    <xf numFmtId="0" fontId="6" fillId="0" borderId="0" xfId="0" applyFont="1" applyAlignment="1">
      <alignment horizontal="center"/>
    </xf>
    <xf numFmtId="0" fontId="13" fillId="0" borderId="0" xfId="0" applyFont="1" applyAlignment="1">
      <alignment horizontal="right"/>
    </xf>
    <xf numFmtId="0" fontId="12" fillId="0" borderId="0" xfId="0" applyFont="1"/>
    <xf numFmtId="0" fontId="11" fillId="0" borderId="0" xfId="0" applyFont="1" applyAlignment="1">
      <alignment horizontal="left" vertical="center"/>
    </xf>
    <xf numFmtId="0" fontId="3" fillId="0" borderId="0" xfId="0" applyFont="1" applyAlignment="1">
      <alignment vertical="center"/>
    </xf>
    <xf numFmtId="0" fontId="5" fillId="0" borderId="0" xfId="0" applyFont="1" applyAlignment="1">
      <alignment horizontal="center"/>
    </xf>
    <xf numFmtId="0" fontId="5" fillId="0" borderId="0" xfId="0" applyFont="1" applyAlignment="1">
      <alignment horizontal="center" vertical="center"/>
    </xf>
    <xf numFmtId="1" fontId="12" fillId="0" borderId="1" xfId="21" applyNumberFormat="1" applyFont="1" applyBorder="1" applyAlignment="1">
      <alignment horizontal="center" vertical="center"/>
    </xf>
    <xf numFmtId="1" fontId="11" fillId="2" borderId="1" xfId="21" applyNumberFormat="1" applyFont="1" applyFill="1" applyBorder="1" applyAlignment="1">
      <alignment horizontal="center" vertical="center"/>
    </xf>
    <xf numFmtId="1" fontId="12" fillId="2" borderId="1" xfId="21" applyNumberFormat="1" applyFont="1" applyFill="1" applyBorder="1" applyAlignment="1">
      <alignment horizontal="center" vertical="center"/>
    </xf>
    <xf numFmtId="0" fontId="2" fillId="0" borderId="0" xfId="0" applyFont="1" applyAlignment="1">
      <alignment horizontal="center" vertical="center"/>
    </xf>
    <xf numFmtId="1" fontId="12" fillId="0" borderId="0" xfId="21" applyNumberFormat="1" applyFont="1" applyAlignment="1">
      <alignment horizontal="center" vertical="center"/>
    </xf>
    <xf numFmtId="164" fontId="12" fillId="0" borderId="0" xfId="21" applyFont="1" applyAlignment="1">
      <alignment horizontal="center" vertical="center"/>
    </xf>
    <xf numFmtId="0" fontId="12" fillId="0" borderId="0" xfId="21" applyNumberFormat="1" applyFont="1" applyAlignment="1">
      <alignment horizontal="center" vertical="center"/>
    </xf>
    <xf numFmtId="166" fontId="12" fillId="0" borderId="0" xfId="21" applyNumberFormat="1" applyFont="1" applyAlignment="1">
      <alignment horizontal="center" vertical="center"/>
    </xf>
    <xf numFmtId="167" fontId="12" fillId="0" borderId="0" xfId="21" applyNumberFormat="1" applyFont="1" applyAlignment="1">
      <alignment horizontal="center" vertical="center"/>
    </xf>
    <xf numFmtId="0" fontId="12" fillId="0" borderId="0" xfId="0" applyFont="1" applyAlignment="1">
      <alignment horizontal="center" vertical="center"/>
    </xf>
    <xf numFmtId="0" fontId="8" fillId="0" borderId="0" xfId="0" applyFont="1" applyAlignment="1">
      <alignment horizontal="center" vertical="center"/>
    </xf>
    <xf numFmtId="166" fontId="8" fillId="0" borderId="0" xfId="21" applyNumberFormat="1" applyFont="1" applyAlignment="1">
      <alignment horizontal="center" vertical="center"/>
    </xf>
    <xf numFmtId="1" fontId="11" fillId="2" borderId="0" xfId="21" applyNumberFormat="1" applyFont="1" applyFill="1" applyAlignment="1">
      <alignment horizontal="center" vertical="center"/>
    </xf>
    <xf numFmtId="164" fontId="11" fillId="2" borderId="0" xfId="21" applyFont="1" applyFill="1" applyAlignment="1">
      <alignment horizontal="center" vertical="center"/>
    </xf>
    <xf numFmtId="0" fontId="11" fillId="2" borderId="0" xfId="21" applyNumberFormat="1" applyFont="1" applyFill="1" applyAlignment="1">
      <alignment horizontal="center" vertical="center"/>
    </xf>
    <xf numFmtId="166" fontId="11" fillId="2" borderId="0" xfId="21" applyNumberFormat="1" applyFont="1" applyFill="1" applyAlignment="1">
      <alignment horizontal="center" vertical="center"/>
    </xf>
    <xf numFmtId="167" fontId="11" fillId="2" borderId="0" xfId="21" applyNumberFormat="1" applyFont="1" applyFill="1" applyAlignment="1">
      <alignment horizontal="center" vertical="center"/>
    </xf>
    <xf numFmtId="0" fontId="11" fillId="2" borderId="0" xfId="0" applyFont="1" applyFill="1" applyAlignment="1">
      <alignment horizontal="center" vertical="center"/>
    </xf>
    <xf numFmtId="0" fontId="9" fillId="2" borderId="0" xfId="0" applyFont="1" applyFill="1" applyAlignment="1">
      <alignment horizontal="center" vertical="center"/>
    </xf>
    <xf numFmtId="166" fontId="9" fillId="2" borderId="0" xfId="21" applyNumberFormat="1" applyFont="1" applyFill="1" applyAlignment="1">
      <alignment horizontal="center" vertical="center"/>
    </xf>
    <xf numFmtId="164" fontId="12" fillId="0" borderId="0" xfId="21" applyFont="1" applyAlignment="1">
      <alignment vertical="center"/>
    </xf>
    <xf numFmtId="1" fontId="12" fillId="2" borderId="0" xfId="21" applyNumberFormat="1" applyFont="1" applyFill="1" applyAlignment="1">
      <alignment horizontal="center" vertical="center"/>
    </xf>
    <xf numFmtId="164" fontId="12" fillId="2" borderId="0" xfId="21" applyFont="1" applyFill="1" applyAlignment="1">
      <alignment horizontal="center" vertical="center"/>
    </xf>
    <xf numFmtId="166" fontId="12" fillId="2" borderId="0" xfId="21" applyNumberFormat="1" applyFont="1" applyFill="1" applyAlignment="1">
      <alignment horizontal="center" vertical="center"/>
    </xf>
    <xf numFmtId="167" fontId="12" fillId="2" borderId="0" xfId="21" applyNumberFormat="1" applyFont="1" applyFill="1" applyAlignment="1">
      <alignment horizontal="center" vertical="center"/>
    </xf>
    <xf numFmtId="0" fontId="12" fillId="2" borderId="0" xfId="0" applyFont="1" applyFill="1" applyAlignment="1">
      <alignment horizontal="center" vertical="center"/>
    </xf>
    <xf numFmtId="0" fontId="8" fillId="2" borderId="0" xfId="0" applyFont="1" applyFill="1" applyAlignment="1">
      <alignment horizontal="center" vertical="center"/>
    </xf>
    <xf numFmtId="166" fontId="8" fillId="2" borderId="0" xfId="21" applyNumberFormat="1" applyFont="1" applyFill="1" applyAlignment="1">
      <alignment horizontal="center" vertical="center"/>
    </xf>
    <xf numFmtId="0" fontId="4" fillId="0" borderId="0" xfId="20" applyBorder="1" applyAlignment="1">
      <alignment horizontal="center" vertical="center" wrapText="1"/>
    </xf>
    <xf numFmtId="0" fontId="0" fillId="0" borderId="0" xfId="0" applyAlignment="1">
      <alignment horizontal="center" vertical="center" wrapText="1"/>
    </xf>
    <xf numFmtId="0" fontId="16" fillId="0" borderId="0" xfId="0" applyFont="1"/>
    <xf numFmtId="0" fontId="14" fillId="0" borderId="1" xfId="0" applyFont="1" applyBorder="1" applyAlignment="1">
      <alignment horizontal="center" vertical="center" wrapText="1"/>
    </xf>
    <xf numFmtId="14" fontId="16" fillId="3" borderId="1" xfId="0" applyNumberFormat="1" applyFont="1" applyFill="1" applyBorder="1" applyAlignment="1">
      <alignment horizontal="center" vertical="center" wrapText="1"/>
    </xf>
    <xf numFmtId="0" fontId="2" fillId="0" borderId="2"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0" xfId="20" applyFont="1" applyBorder="1" applyAlignment="1">
      <alignment horizontal="center" vertical="center" wrapText="1"/>
    </xf>
    <xf numFmtId="0" fontId="4" fillId="3" borderId="0" xfId="20" applyFill="1" applyBorder="1" applyAlignment="1">
      <alignment horizontal="center" vertical="center" wrapText="1"/>
    </xf>
    <xf numFmtId="0" fontId="17" fillId="3" borderId="0" xfId="0" applyFont="1" applyFill="1" applyAlignment="1">
      <alignment horizontal="center" vertical="center" wrapText="1"/>
    </xf>
    <xf numFmtId="0" fontId="18" fillId="3" borderId="0" xfId="0" applyFont="1" applyFill="1" applyAlignment="1">
      <alignment horizontal="center" vertical="center" wrapText="1"/>
    </xf>
    <xf numFmtId="14" fontId="17" fillId="3" borderId="0" xfId="0" applyNumberFormat="1" applyFont="1" applyFill="1" applyAlignment="1">
      <alignment horizontal="center" vertical="center" wrapText="1"/>
    </xf>
    <xf numFmtId="0" fontId="2" fillId="0" borderId="1" xfId="0" applyFont="1" applyBorder="1" applyAlignment="1">
      <alignment horizontal="center" vertical="center" wrapText="1"/>
    </xf>
    <xf numFmtId="0" fontId="4" fillId="0" borderId="0" xfId="20" applyFill="1" applyBorder="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14" fontId="19" fillId="0" borderId="0" xfId="0" applyNumberFormat="1" applyFont="1" applyAlignment="1">
      <alignment horizontal="center" vertical="center" wrapText="1"/>
    </xf>
    <xf numFmtId="0" fontId="19" fillId="3" borderId="0" xfId="0" applyFont="1" applyFill="1" applyAlignment="1">
      <alignment horizontal="center" vertical="center" wrapText="1"/>
    </xf>
    <xf numFmtId="0" fontId="20" fillId="3" borderId="0" xfId="0" applyFont="1" applyFill="1" applyAlignment="1">
      <alignment horizontal="center" vertical="center" wrapText="1"/>
    </xf>
    <xf numFmtId="14" fontId="19" fillId="3" borderId="0" xfId="0" applyNumberFormat="1" applyFont="1" applyFill="1" applyAlignment="1">
      <alignment horizontal="center" vertical="center" wrapText="1"/>
    </xf>
    <xf numFmtId="14" fontId="0" fillId="0" borderId="0" xfId="0" applyNumberFormat="1" applyAlignment="1">
      <alignment horizontal="center" vertical="center" wrapText="1"/>
    </xf>
    <xf numFmtId="14" fontId="16" fillId="0" borderId="1" xfId="0" applyNumberFormat="1" applyFont="1" applyBorder="1" applyAlignment="1">
      <alignment horizontal="center" vertical="center" wrapText="1"/>
    </xf>
    <xf numFmtId="0" fontId="22" fillId="0" borderId="0" xfId="0" applyFont="1" applyAlignment="1">
      <alignment horizontal="center" vertical="center" wrapText="1"/>
    </xf>
    <xf numFmtId="0" fontId="23" fillId="0" borderId="0" xfId="0" applyFont="1" applyAlignment="1">
      <alignment horizontal="center" vertical="center" wrapText="1"/>
    </xf>
    <xf numFmtId="14" fontId="22" fillId="0" borderId="0" xfId="0" applyNumberFormat="1" applyFont="1" applyAlignment="1">
      <alignment horizontal="center" vertical="center" wrapText="1"/>
    </xf>
    <xf numFmtId="168" fontId="0" fillId="0" borderId="0" xfId="0" applyNumberFormat="1"/>
    <xf numFmtId="168" fontId="17" fillId="3" borderId="0" xfId="0" applyNumberFormat="1" applyFont="1" applyFill="1" applyAlignment="1">
      <alignment horizontal="center" vertical="center" wrapText="1"/>
    </xf>
    <xf numFmtId="168" fontId="16" fillId="0" borderId="0" xfId="0" applyNumberFormat="1" applyFont="1"/>
    <xf numFmtId="168" fontId="21" fillId="3" borderId="0" xfId="0" applyNumberFormat="1" applyFont="1" applyFill="1" applyAlignment="1">
      <alignment horizontal="center" vertical="center" wrapText="1"/>
    </xf>
    <xf numFmtId="168" fontId="0" fillId="0" borderId="0" xfId="23" applyNumberFormat="1" applyFont="1"/>
    <xf numFmtId="168" fontId="19" fillId="0" borderId="0" xfId="23" applyNumberFormat="1" applyFont="1" applyFill="1" applyBorder="1" applyAlignment="1">
      <alignment horizontal="center" vertical="center" wrapText="1"/>
    </xf>
    <xf numFmtId="168" fontId="0" fillId="0" borderId="0" xfId="23" applyNumberFormat="1" applyFont="1" applyFill="1" applyBorder="1" applyAlignment="1">
      <alignment horizontal="center" vertical="center" wrapText="1"/>
    </xf>
    <xf numFmtId="168" fontId="22" fillId="0" borderId="0" xfId="23" applyNumberFormat="1" applyFont="1" applyFill="1" applyBorder="1" applyAlignment="1">
      <alignment horizontal="center" vertical="center" wrapText="1"/>
    </xf>
    <xf numFmtId="168" fontId="3" fillId="0" borderId="0" xfId="23" applyNumberFormat="1" applyFont="1" applyAlignment="1">
      <alignment vertical="center"/>
    </xf>
    <xf numFmtId="169" fontId="0" fillId="0" borderId="0" xfId="0" applyNumberFormat="1"/>
    <xf numFmtId="169" fontId="2" fillId="0" borderId="1" xfId="0" applyNumberFormat="1" applyFont="1" applyBorder="1" applyAlignment="1">
      <alignment horizontal="center" vertical="center" wrapText="1"/>
    </xf>
    <xf numFmtId="169" fontId="2" fillId="0" borderId="1" xfId="0" applyNumberFormat="1" applyFont="1" applyBorder="1" applyAlignment="1">
      <alignment horizontal="center" vertical="center"/>
    </xf>
    <xf numFmtId="169" fontId="12" fillId="0" borderId="1" xfId="21" applyNumberFormat="1" applyFont="1" applyBorder="1" applyAlignment="1">
      <alignment horizontal="center" vertical="center"/>
    </xf>
    <xf numFmtId="169" fontId="11" fillId="2" borderId="1" xfId="21" applyNumberFormat="1" applyFont="1" applyFill="1" applyBorder="1" applyAlignment="1">
      <alignment horizontal="center" vertical="center"/>
    </xf>
    <xf numFmtId="169" fontId="12" fillId="2" borderId="1" xfId="21" applyNumberFormat="1" applyFont="1" applyFill="1" applyBorder="1" applyAlignment="1">
      <alignment horizontal="center" vertical="center"/>
    </xf>
    <xf numFmtId="169" fontId="0" fillId="0" borderId="0" xfId="0" applyNumberFormat="1" applyAlignment="1">
      <alignment horizontal="center" vertical="center"/>
    </xf>
    <xf numFmtId="169" fontId="12" fillId="4" borderId="1" xfId="21" applyNumberFormat="1" applyFont="1" applyFill="1" applyBorder="1" applyAlignment="1">
      <alignment horizontal="center" vertical="center"/>
    </xf>
    <xf numFmtId="169" fontId="11" fillId="0" borderId="3" xfId="0" applyNumberFormat="1" applyFont="1" applyBorder="1" applyAlignment="1">
      <alignment horizontal="center" vertical="center"/>
    </xf>
    <xf numFmtId="1" fontId="0" fillId="0" borderId="0" xfId="0" applyNumberFormat="1"/>
    <xf numFmtId="1" fontId="2" fillId="0" borderId="1" xfId="0" applyNumberFormat="1" applyFont="1" applyBorder="1" applyAlignment="1">
      <alignment horizontal="center" vertical="center" wrapText="1"/>
    </xf>
    <xf numFmtId="1" fontId="12" fillId="0" borderId="1" xfId="0" applyNumberFormat="1" applyFont="1" applyBorder="1" applyAlignment="1">
      <alignment horizontal="center" vertical="center"/>
    </xf>
    <xf numFmtId="1" fontId="11" fillId="2" borderId="1" xfId="0" applyNumberFormat="1" applyFont="1" applyFill="1" applyBorder="1" applyAlignment="1">
      <alignment horizontal="center" vertical="center"/>
    </xf>
    <xf numFmtId="1" fontId="12" fillId="2" borderId="1" xfId="0" applyNumberFormat="1" applyFont="1" applyFill="1" applyBorder="1" applyAlignment="1">
      <alignment horizontal="center" vertical="center"/>
    </xf>
    <xf numFmtId="1" fontId="0" fillId="0" borderId="0" xfId="0" applyNumberFormat="1" applyAlignment="1">
      <alignment horizontal="center" vertical="center"/>
    </xf>
    <xf numFmtId="1" fontId="3" fillId="4" borderId="0" xfId="0" applyNumberFormat="1" applyFont="1" applyFill="1" applyAlignment="1">
      <alignment horizontal="right" vertical="center"/>
    </xf>
    <xf numFmtId="1" fontId="12" fillId="4" borderId="1" xfId="22" applyNumberFormat="1" applyFont="1" applyFill="1" applyBorder="1" applyAlignment="1">
      <alignment horizontal="center" vertical="center"/>
    </xf>
    <xf numFmtId="49" fontId="2" fillId="0" borderId="1" xfId="0" applyNumberFormat="1" applyFont="1" applyBorder="1" applyAlignment="1">
      <alignment horizontal="center" vertical="center" wrapText="1"/>
    </xf>
    <xf numFmtId="0" fontId="16" fillId="0" borderId="0" xfId="0" applyFont="1" applyAlignment="1">
      <alignment horizontal="center" vertical="center" wrapText="1"/>
    </xf>
    <xf numFmtId="0" fontId="14" fillId="0" borderId="0" xfId="0" applyFont="1" applyAlignment="1">
      <alignment horizontal="center" vertical="center" wrapText="1"/>
    </xf>
    <xf numFmtId="8" fontId="16" fillId="0" borderId="0" xfId="0" applyNumberFormat="1" applyFont="1" applyAlignment="1">
      <alignment horizontal="center" vertical="center" wrapText="1"/>
    </xf>
    <xf numFmtId="14" fontId="16" fillId="0" borderId="0" xfId="0" applyNumberFormat="1" applyFont="1" applyAlignment="1">
      <alignment horizontal="center" vertical="center" wrapText="1"/>
    </xf>
    <xf numFmtId="0" fontId="14" fillId="3" borderId="1" xfId="0" applyFont="1" applyFill="1" applyBorder="1" applyAlignment="1">
      <alignment horizontal="center" vertical="center" wrapText="1"/>
    </xf>
    <xf numFmtId="0" fontId="0" fillId="0" borderId="0" xfId="0" applyAlignment="1">
      <alignment horizontal="center"/>
    </xf>
    <xf numFmtId="0" fontId="14" fillId="0" borderId="0" xfId="0" applyFont="1" applyAlignment="1">
      <alignment horizontal="center"/>
    </xf>
    <xf numFmtId="0" fontId="14" fillId="0" borderId="0" xfId="0" applyFont="1" applyAlignment="1">
      <alignment horizontal="center" vertical="center"/>
    </xf>
    <xf numFmtId="168" fontId="16" fillId="0" borderId="0" xfId="23" applyNumberFormat="1" applyFont="1"/>
    <xf numFmtId="0" fontId="2" fillId="0" borderId="0" xfId="0" applyFont="1" applyAlignment="1">
      <alignment vertical="center" wrapText="1"/>
    </xf>
    <xf numFmtId="0" fontId="4" fillId="0" borderId="0" xfId="20" applyBorder="1" applyAlignment="1">
      <alignment vertical="center" wrapText="1"/>
    </xf>
    <xf numFmtId="0" fontId="0" fillId="0" borderId="0" xfId="0" applyAlignment="1">
      <alignment vertical="center" wrapText="1"/>
    </xf>
    <xf numFmtId="0" fontId="2" fillId="0" borderId="4" xfId="0" applyFont="1" applyBorder="1"/>
    <xf numFmtId="49" fontId="13" fillId="0" borderId="0" xfId="0" applyNumberFormat="1" applyFont="1" applyAlignment="1">
      <alignment horizontal="left"/>
    </xf>
    <xf numFmtId="0" fontId="26" fillId="0" borderId="1" xfId="0" applyFont="1" applyBorder="1" applyAlignment="1">
      <alignment horizontal="center" vertical="center" wrapText="1"/>
    </xf>
    <xf numFmtId="14" fontId="25" fillId="0" borderId="1" xfId="0" applyNumberFormat="1" applyFont="1" applyBorder="1" applyAlignment="1">
      <alignment horizontal="center" vertical="center" wrapText="1"/>
    </xf>
    <xf numFmtId="15" fontId="16" fillId="3" borderId="1" xfId="0" applyNumberFormat="1" applyFont="1" applyFill="1" applyBorder="1" applyAlignment="1">
      <alignment horizontal="center" vertical="center" wrapText="1"/>
    </xf>
    <xf numFmtId="169" fontId="2" fillId="0" borderId="1" xfId="0" applyNumberFormat="1" applyFont="1" applyBorder="1" applyAlignment="1">
      <alignment horizontal="center" vertical="center" wrapText="1"/>
    </xf>
    <xf numFmtId="169" fontId="2" fillId="0" borderId="1" xfId="0" applyNumberFormat="1"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10" fillId="4" borderId="0" xfId="0" applyFont="1" applyFill="1" applyAlignment="1">
      <alignment horizontal="center" vertical="center"/>
    </xf>
    <xf numFmtId="169" fontId="11" fillId="0" borderId="3" xfId="0" applyNumberFormat="1" applyFont="1" applyBorder="1" applyAlignment="1">
      <alignment horizontal="center" vertical="center"/>
    </xf>
    <xf numFmtId="0" fontId="14" fillId="0" borderId="2" xfId="20" applyFont="1" applyBorder="1" applyAlignment="1">
      <alignment horizontal="center" vertical="center" wrapText="1"/>
    </xf>
    <xf numFmtId="0" fontId="14" fillId="0" borderId="4" xfId="20" applyFont="1" applyBorder="1" applyAlignment="1">
      <alignment horizontal="center" vertical="center" wrapText="1"/>
    </xf>
    <xf numFmtId="0" fontId="4" fillId="0" borderId="1" xfId="20" applyFill="1" applyBorder="1" applyAlignment="1">
      <alignment horizontal="center" vertical="center" wrapText="1"/>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8" fontId="16" fillId="0" borderId="1" xfId="0" applyNumberFormat="1" applyFont="1" applyBorder="1" applyAlignment="1">
      <alignment horizontal="center" vertical="center" wrapText="1"/>
    </xf>
    <xf numFmtId="0" fontId="14" fillId="0" borderId="5" xfId="0" applyFont="1" applyBorder="1" applyAlignment="1">
      <alignment horizontal="center" vertical="center" wrapText="1"/>
    </xf>
    <xf numFmtId="0" fontId="14" fillId="0" borderId="4" xfId="0" applyFont="1" applyBorder="1" applyAlignment="1">
      <alignment horizontal="center" vertical="center" wrapText="1"/>
    </xf>
    <xf numFmtId="0" fontId="4" fillId="3" borderId="1" xfId="20" applyFill="1" applyBorder="1" applyAlignment="1">
      <alignment horizontal="center" vertical="center" wrapText="1"/>
    </xf>
    <xf numFmtId="0" fontId="16"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8" fontId="16" fillId="3" borderId="1" xfId="0" applyNumberFormat="1"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4" fillId="0" borderId="2" xfId="20" applyBorder="1" applyAlignment="1">
      <alignment horizontal="center" vertical="center" wrapText="1"/>
    </xf>
    <xf numFmtId="0" fontId="4" fillId="0" borderId="4" xfId="20" applyBorder="1" applyAlignment="1">
      <alignment horizontal="center" vertical="center" wrapText="1"/>
    </xf>
    <xf numFmtId="0" fontId="0" fillId="0" borderId="4" xfId="0" applyBorder="1" applyAlignment="1">
      <alignment horizontal="center"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0" fillId="0" borderId="2" xfId="0" applyBorder="1" applyAlignment="1">
      <alignment horizontal="center" vertical="center"/>
    </xf>
    <xf numFmtId="0" fontId="3" fillId="0" borderId="0" xfId="0" applyFont="1" applyAlignment="1">
      <alignment horizontal="center" vertical="center"/>
    </xf>
    <xf numFmtId="0" fontId="2" fillId="0" borderId="5" xfId="0" applyFont="1" applyBorder="1" applyAlignment="1">
      <alignment horizontal="center" vertical="center" wrapText="1"/>
    </xf>
    <xf numFmtId="168" fontId="2" fillId="0" borderId="2" xfId="0" applyNumberFormat="1" applyFont="1" applyBorder="1" applyAlignment="1">
      <alignment horizontal="center" vertical="center" wrapText="1"/>
    </xf>
    <xf numFmtId="168" fontId="2" fillId="0" borderId="5" xfId="0" applyNumberFormat="1" applyFont="1" applyBorder="1" applyAlignment="1">
      <alignment horizontal="center" vertical="center" wrapText="1"/>
    </xf>
    <xf numFmtId="0" fontId="5" fillId="0" borderId="0" xfId="0" applyFont="1" applyAlignment="1">
      <alignment horizontal="center"/>
    </xf>
    <xf numFmtId="0" fontId="2" fillId="0" borderId="1" xfId="0" applyFont="1" applyBorder="1" applyAlignment="1">
      <alignment horizontal="center" vertical="center" wrapText="1"/>
    </xf>
    <xf numFmtId="0" fontId="5" fillId="0" borderId="0" xfId="0" applyFont="1" applyAlignment="1">
      <alignment horizontal="center" vertical="center"/>
    </xf>
    <xf numFmtId="168" fontId="14" fillId="0" borderId="2" xfId="0" applyNumberFormat="1" applyFont="1" applyBorder="1" applyAlignment="1">
      <alignment horizontal="center" vertical="center" wrapText="1"/>
    </xf>
    <xf numFmtId="168" fontId="14" fillId="0" borderId="5" xfId="0" applyNumberFormat="1" applyFont="1" applyBorder="1" applyAlignment="1">
      <alignment horizontal="center" vertical="center" wrapText="1"/>
    </xf>
    <xf numFmtId="0" fontId="14" fillId="0" borderId="2" xfId="0" applyFont="1" applyBorder="1" applyAlignment="1">
      <alignment horizontal="center" vertical="center" wrapTex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wrapText="1"/>
    </xf>
    <xf numFmtId="0" fontId="2" fillId="0" borderId="9" xfId="0" applyFont="1" applyBorder="1" applyAlignment="1">
      <alignment horizontal="center" vertical="center" wrapText="1"/>
    </xf>
    <xf numFmtId="0" fontId="4" fillId="0" borderId="1" xfId="20" applyBorder="1" applyAlignment="1">
      <alignment horizontal="center" vertical="center" wrapText="1"/>
    </xf>
    <xf numFmtId="0" fontId="0" fillId="0" borderId="1" xfId="0" applyBorder="1" applyAlignment="1">
      <alignment horizontal="center" vertical="center" wrapText="1"/>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24" fillId="0" borderId="0" xfId="0" applyFont="1" applyAlignment="1">
      <alignment horizontal="center" vertical="center"/>
    </xf>
    <xf numFmtId="0" fontId="0" fillId="0" borderId="5" xfId="0" applyBorder="1" applyAlignment="1">
      <alignment horizontal="center" vertical="center"/>
    </xf>
    <xf numFmtId="0" fontId="3" fillId="0" borderId="0" xfId="0" applyFont="1" applyAlignment="1">
      <alignment horizontal="center"/>
    </xf>
    <xf numFmtId="168" fontId="2" fillId="0" borderId="2" xfId="23" applyNumberFormat="1" applyFont="1" applyBorder="1" applyAlignment="1">
      <alignment horizontal="center" vertical="center" wrapText="1"/>
    </xf>
    <xf numFmtId="168" fontId="2" fillId="0" borderId="5" xfId="23" applyNumberFormat="1" applyFont="1" applyBorder="1" applyAlignment="1">
      <alignment horizontal="center" vertical="center" wrapText="1"/>
    </xf>
    <xf numFmtId="0" fontId="14" fillId="0" borderId="1" xfId="20" applyFont="1" applyBorder="1" applyAlignment="1">
      <alignment horizontal="center" vertical="center" wrapText="1"/>
    </xf>
    <xf numFmtId="0" fontId="25" fillId="0" borderId="1" xfId="0" applyFont="1" applyBorder="1" applyAlignment="1">
      <alignment horizontal="center" vertical="center" wrapText="1"/>
    </xf>
    <xf numFmtId="0" fontId="26" fillId="0" borderId="1" xfId="0" applyFont="1" applyBorder="1" applyAlignment="1">
      <alignment horizontal="center" vertical="center" wrapText="1"/>
    </xf>
    <xf numFmtId="8" fontId="25" fillId="0" borderId="1" xfId="0" applyNumberFormat="1" applyFont="1" applyBorder="1" applyAlignment="1">
      <alignment horizontal="center" vertical="center" wrapText="1"/>
    </xf>
    <xf numFmtId="0" fontId="16"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8" fontId="16"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14" fontId="16" fillId="0" borderId="1" xfId="0" applyNumberFormat="1" applyFont="1" applyFill="1" applyBorder="1" applyAlignment="1">
      <alignment horizontal="center" vertical="center" wrapText="1"/>
    </xf>
    <xf numFmtId="15" fontId="16" fillId="0"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2" xfId="20" applyFill="1" applyBorder="1" applyAlignment="1">
      <alignment horizontal="center" vertical="center" wrapText="1"/>
    </xf>
    <xf numFmtId="0" fontId="16" fillId="0"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8" fontId="16" fillId="0" borderId="2" xfId="0" applyNumberFormat="1" applyFont="1" applyFill="1" applyBorder="1" applyAlignment="1">
      <alignment horizontal="center" vertical="center" wrapText="1"/>
    </xf>
    <xf numFmtId="14" fontId="16" fillId="0" borderId="2" xfId="0" applyNumberFormat="1" applyFont="1" applyFill="1" applyBorder="1" applyAlignment="1">
      <alignment horizontal="center" vertical="center" wrapText="1"/>
    </xf>
  </cellXfs>
  <cellStyles count="10">
    <cellStyle name="Normal" xfId="0"/>
    <cellStyle name="Percent" xfId="15"/>
    <cellStyle name="Currency" xfId="16"/>
    <cellStyle name="Currency [0]" xfId="17"/>
    <cellStyle name="Comma" xfId="18"/>
    <cellStyle name="Comma [0]" xfId="19"/>
    <cellStyle name="Hipervínculo" xfId="20"/>
    <cellStyle name="Moneda [0]" xfId="21"/>
    <cellStyle name="Millares" xfId="22"/>
    <cellStyle name="Moneda"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8"/>
    </mc:Choice>
    <mc:Fallback>
      <c:style val="8"/>
    </mc:Fallback>
  </mc:AlternateContent>
  <c:chart>
    <c:autoTitleDeleted val="0"/>
    <c:title>
      <c:tx>
        <c:rich>
          <a:bodyPr vert="horz" rot="0" anchor="ctr"/>
          <a:lstStyle/>
          <a:p>
            <a:pPr algn="ctr">
              <a:defRPr/>
            </a:pPr>
            <a:r>
              <a:rPr lang="en-US" cap="none" sz="1600" u="none" baseline="0">
                <a:latin typeface="Calibri"/>
                <a:ea typeface="Calibri"/>
                <a:cs typeface="Calibri"/>
              </a:rPr>
              <a:t>VR.</a:t>
            </a:r>
            <a:r>
              <a:rPr lang="en-US" cap="none" sz="1600" u="none" baseline="0">
                <a:latin typeface="Calibri"/>
                <a:ea typeface="Calibri"/>
                <a:cs typeface="Calibri"/>
              </a:rPr>
              <a:t> CONTRATOS CELEBRADOS </a:t>
            </a:r>
            <a:r>
              <a:rPr lang="en-US" cap="none" sz="1600" u="none" baseline="0">
                <a:latin typeface="Calibri"/>
                <a:ea typeface="Calibri"/>
                <a:cs typeface="Calibri"/>
              </a:rPr>
              <a:t>
TOTAL EN URABA</a:t>
            </a:r>
          </a:p>
        </c:rich>
      </c:tx>
      <c:layout/>
      <c:overlay val="0"/>
      <c:spPr>
        <a:noFill/>
        <a:ln>
          <a:noFill/>
        </a:ln>
      </c:spPr>
    </c:title>
    <c:plotArea>
      <c:layout/>
      <c:barChart>
        <c:barDir val="col"/>
        <c:grouping val="clustered"/>
        <c:varyColors val="0"/>
        <c:ser>
          <c:idx val="0"/>
          <c:order val="0"/>
          <c:tx>
            <c:strRef>
              <c:f>RESUMEN!$B$52</c:f>
              <c:strCache>
                <c:ptCount val="1"/>
                <c:pt idx="0">
                  <c:v>TOTAL EN URABA</c:v>
                </c:pt>
              </c:strCache>
            </c:strRef>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6"/>
              </a:solidFill>
              <a:ln>
                <a:noFill/>
              </a:ln>
            </c:spPr>
          </c:dPt>
          <c:dLbls>
            <c:numFmt formatCode="General" sourceLinked="1"/>
            <c:spPr>
              <a:noFill/>
              <a:ln>
                <a:noFill/>
              </a:ln>
            </c:spPr>
            <c:txPr>
              <a:bodyPr vert="horz" rot="0" anchor="ctr"/>
              <a:lstStyle/>
              <a:p>
                <a:pPr algn="ctr">
                  <a:defRPr lang="en-US" cap="none" sz="1200" b="1" i="0" u="none" baseline="0">
                    <a:solidFill>
                      <a:schemeClr val="tx1"/>
                    </a:solidFill>
                    <a:latin typeface="+mn-lt"/>
                    <a:ea typeface="Calibri"/>
                    <a:cs typeface="Calibri"/>
                  </a:defRPr>
                </a:pPr>
              </a:p>
            </c:txPr>
            <c:showLegendKey val="0"/>
            <c:showVal val="1"/>
            <c:showBubbleSize val="0"/>
            <c:showCatName val="0"/>
            <c:showSerName val="0"/>
            <c:showPercent val="0"/>
          </c:dLbls>
          <c:cat>
            <c:strRef>
              <c:f>RESUMEN!$C$50:$H$50</c:f>
              <c:strCache/>
            </c:strRef>
          </c:cat>
          <c:val>
            <c:numRef>
              <c:f>RESUMEN!$C$52:$H$52</c:f>
              <c:numCache/>
            </c:numRef>
          </c:val>
        </c:ser>
        <c:axId val="16423678"/>
        <c:axId val="13595375"/>
      </c:barChart>
      <c:catAx>
        <c:axId val="16423678"/>
        <c:scaling>
          <c:orientation val="minMax"/>
        </c:scaling>
        <c:axPos val="b"/>
        <c:delete val="0"/>
        <c:numFmt formatCode="General" sourceLinked="0"/>
        <c:majorTickMark val="out"/>
        <c:minorTickMark val="none"/>
        <c:tickLblPos val="nextTo"/>
        <c:spPr>
          <a:noFill/>
          <a:ln w="6350" cap="flat" cmpd="sng">
            <a:solidFill>
              <a:schemeClr val="tx1">
                <a:tint val="75000"/>
              </a:schemeClr>
            </a:solidFill>
            <a:prstDash val="solid"/>
            <a:round/>
          </a:ln>
        </c:spPr>
        <c:txPr>
          <a:bodyPr/>
          <a:lstStyle/>
          <a:p>
            <a:pPr>
              <a:defRPr lang="en-US" cap="none" sz="1200" b="0" i="0" u="none" baseline="0">
                <a:solidFill>
                  <a:schemeClr val="tx1"/>
                </a:solidFill>
                <a:latin typeface="+mn-lt"/>
                <a:ea typeface="+mn-cs"/>
                <a:cs typeface="+mn-cs"/>
              </a:defRPr>
            </a:pPr>
          </a:p>
        </c:txPr>
        <c:crossAx val="13595375"/>
        <c:crosses val="autoZero"/>
        <c:auto val="1"/>
        <c:lblOffset val="100"/>
        <c:noMultiLvlLbl val="0"/>
      </c:catAx>
      <c:valAx>
        <c:axId val="13595375"/>
        <c:scaling>
          <c:orientation val="minMax"/>
        </c:scaling>
        <c:axPos val="l"/>
        <c:majorGridlines>
          <c:spPr>
            <a:ln w="6350" cap="flat" cmpd="sng">
              <a:solidFill>
                <a:schemeClr val="tx1">
                  <a:tint val="75000"/>
                </a:schemeClr>
              </a:solidFill>
              <a:prstDash val="solid"/>
              <a:round/>
            </a:ln>
          </c:spPr>
        </c:majorGridlines>
        <c:delete val="0"/>
        <c:numFmt formatCode="_-[$$-240A]\ * #,##0_-;\-[$$-240A]\ * #,##0_-;_-[$$-240A]\ * &quot;-&quot;??_-;_-@_-" sourceLinked="1"/>
        <c:majorTickMark val="out"/>
        <c:minorTickMark val="none"/>
        <c:tickLblPos val="nextTo"/>
        <c:spPr>
          <a:noFill/>
          <a:ln w="6350" cap="flat" cmpd="sng">
            <a:solidFill>
              <a:schemeClr val="tx1">
                <a:tint val="75000"/>
              </a:schemeClr>
            </a:solidFill>
            <a:prstDash val="solid"/>
            <a:round/>
          </a:ln>
        </c:spPr>
        <c:txPr>
          <a:bodyPr/>
          <a:lstStyle/>
          <a:p>
            <a:pPr>
              <a:defRPr lang="en-US" cap="none" sz="1100" b="0" i="0" u="none" baseline="0">
                <a:solidFill>
                  <a:schemeClr val="tx1"/>
                </a:solidFill>
                <a:latin typeface="+mn-lt"/>
                <a:ea typeface="+mn-cs"/>
                <a:cs typeface="+mn-cs"/>
              </a:defRPr>
            </a:pPr>
          </a:p>
        </c:txPr>
        <c:crossAx val="16423678"/>
        <c:crosses val="autoZero"/>
        <c:crossBetween val="between"/>
        <c:dispUnits/>
      </c:valAx>
      <c:spPr>
        <a:solidFill>
          <a:schemeClr val="bg1"/>
        </a:solidFill>
        <a:ln>
          <a:noFill/>
        </a:ln>
      </c:spPr>
    </c:plotArea>
    <c:plotVisOnly val="1"/>
    <c:dispBlanksAs val="gap"/>
    <c:showDLblsOverMax val="0"/>
  </c:chart>
  <c:spPr>
    <a:solidFill>
      <a:schemeClr val="bg1"/>
    </a:solidFill>
    <a:ln w="6350" cap="flat" cmpd="sng">
      <a:solidFill>
        <a:schemeClr val="tx1">
          <a:tint val="75000"/>
        </a:schemeClr>
      </a:solidFill>
      <a:prstDash val="solid"/>
      <a:round/>
    </a:ln>
  </c:spPr>
  <c:userShapes r:id="rId1"/>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600" b="1" i="0" u="none" baseline="0">
                <a:latin typeface="Calibri"/>
                <a:ea typeface="Calibri"/>
                <a:cs typeface="Calibri"/>
              </a:rPr>
              <a:t>VR. CONTRATOS CELEBRADOS </a:t>
            </a:r>
            <a:r>
              <a:rPr lang="en-US" cap="none" sz="1600" b="1" i="0" u="none" baseline="0">
                <a:latin typeface="Calibri"/>
                <a:ea typeface="Calibri"/>
                <a:cs typeface="Calibri"/>
              </a:rPr>
              <a:t>
TOTAL EN ANTIOQUIA</a:t>
            </a:r>
          </a:p>
        </c:rich>
      </c:tx>
      <c:layout/>
      <c:overlay val="0"/>
      <c:spPr>
        <a:noFill/>
        <a:ln>
          <a:noFill/>
        </a:ln>
      </c:spPr>
    </c:title>
    <c:plotArea>
      <c:layout>
        <c:manualLayout>
          <c:layoutTarget val="inner"/>
          <c:xMode val="edge"/>
          <c:yMode val="edge"/>
          <c:x val="0.085"/>
          <c:y val="0.203"/>
          <c:w val="0.8785"/>
          <c:h val="0.587"/>
        </c:manualLayout>
      </c:layout>
      <c:barChart>
        <c:barDir val="col"/>
        <c:grouping val="clustered"/>
        <c:varyColors val="0"/>
        <c:ser>
          <c:idx val="0"/>
          <c:order val="0"/>
          <c:tx>
            <c:strRef>
              <c:f>RESUMEN!$B$53</c:f>
              <c:strCache>
                <c:ptCount val="1"/>
                <c:pt idx="0">
                  <c:v>TOTAL EN ANTIOQUIA</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1200" b="1" u="none" baseline="0">
                    <a:latin typeface="Calibri"/>
                    <a:ea typeface="Calibri"/>
                    <a:cs typeface="Calibri"/>
                  </a:defRPr>
                </a:pPr>
              </a:p>
            </c:txPr>
            <c:showLegendKey val="0"/>
            <c:showVal val="1"/>
            <c:showBubbleSize val="0"/>
            <c:showCatName val="0"/>
            <c:showSerName val="0"/>
            <c:showPercent val="0"/>
          </c:dLbls>
          <c:cat>
            <c:strRef>
              <c:f>RESUMEN!$C$50:$H$50</c:f>
              <c:strCache/>
            </c:strRef>
          </c:cat>
          <c:val>
            <c:numRef>
              <c:f>RESUMEN!$C$53:$H$53</c:f>
              <c:numCache/>
            </c:numRef>
          </c:val>
        </c:ser>
        <c:axId val="55249512"/>
        <c:axId val="27483561"/>
      </c:barChart>
      <c:catAx>
        <c:axId val="55249512"/>
        <c:scaling>
          <c:orientation val="minMax"/>
        </c:scaling>
        <c:axPos val="b"/>
        <c:delete val="0"/>
        <c:numFmt formatCode="General" sourceLinked="0"/>
        <c:majorTickMark val="out"/>
        <c:minorTickMark val="none"/>
        <c:tickLblPos val="nextTo"/>
        <c:txPr>
          <a:bodyPr/>
          <a:lstStyle/>
          <a:p>
            <a:pPr>
              <a:defRPr lang="en-US" cap="none" sz="1200" u="none" baseline="0">
                <a:latin typeface="Calibri"/>
                <a:ea typeface="Calibri"/>
                <a:cs typeface="Calibri"/>
              </a:defRPr>
            </a:pPr>
          </a:p>
        </c:txPr>
        <c:crossAx val="27483561"/>
        <c:crosses val="autoZero"/>
        <c:auto val="1"/>
        <c:lblOffset val="100"/>
        <c:noMultiLvlLbl val="0"/>
      </c:catAx>
      <c:valAx>
        <c:axId val="27483561"/>
        <c:scaling>
          <c:orientation val="minMax"/>
        </c:scaling>
        <c:axPos val="l"/>
        <c:majorGridlines/>
        <c:delete val="0"/>
        <c:numFmt formatCode="_-[$$-240A]\ * #,##0_-;\-[$$-240A]\ * #,##0_-;_-[$$-240A]\ * &quot;-&quot;??_-;_-@_-" sourceLinked="1"/>
        <c:majorTickMark val="out"/>
        <c:minorTickMark val="none"/>
        <c:tickLblPos val="nextTo"/>
        <c:txPr>
          <a:bodyPr/>
          <a:lstStyle/>
          <a:p>
            <a:pPr>
              <a:defRPr lang="en-US" cap="none" sz="1100" u="none" baseline="0">
                <a:latin typeface="Calibri"/>
                <a:ea typeface="Calibri"/>
                <a:cs typeface="Calibri"/>
              </a:defRPr>
            </a:pPr>
          </a:p>
        </c:txPr>
        <c:crossAx val="55249512"/>
        <c:crosses val="autoZero"/>
        <c:crossBetween val="between"/>
        <c:dispUnits/>
      </c:valAx>
    </c:plotArea>
    <c:plotVisOnly val="1"/>
    <c:dispBlanksAs val="gap"/>
    <c:showDLblsOverMax val="0"/>
  </c:chart>
  <c:userShapes r:id="rId1"/>
  <c:lang xmlns:c="http://schemas.openxmlformats.org/drawingml/2006/chart" val="es-E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4"/>
          <c:y val="0.16325"/>
          <c:w val="0.89425"/>
          <c:h val="0.6565"/>
        </c:manualLayout>
      </c:layout>
      <c:barChart>
        <c:barDir val="col"/>
        <c:grouping val="clustered"/>
        <c:varyColors val="0"/>
        <c:ser>
          <c:idx val="0"/>
          <c:order val="0"/>
          <c:tx>
            <c:strRef>
              <c:f>RESUMEN!$B$58</c:f>
              <c:strCache>
                <c:ptCount val="1"/>
                <c:pt idx="0">
                  <c:v>TOTAL EN ANTIOQUIA SIN URABA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1200" b="1" u="none" baseline="0">
                    <a:latin typeface="Calibri"/>
                    <a:ea typeface="Calibri"/>
                    <a:cs typeface="Calibri"/>
                  </a:defRPr>
                </a:pPr>
              </a:p>
            </c:txPr>
            <c:showLegendKey val="0"/>
            <c:showVal val="1"/>
            <c:showBubbleSize val="0"/>
            <c:showCatName val="0"/>
            <c:showSerName val="0"/>
            <c:showPercent val="0"/>
          </c:dLbls>
          <c:cat>
            <c:strRef>
              <c:f>RESUMEN!$C$57:$H$57</c:f>
              <c:strCache/>
            </c:strRef>
          </c:cat>
          <c:val>
            <c:numRef>
              <c:f>RESUMEN!$C$58:$H$58</c:f>
              <c:numCache/>
            </c:numRef>
          </c:val>
        </c:ser>
        <c:ser>
          <c:idx val="1"/>
          <c:order val="1"/>
          <c:tx>
            <c:strRef>
              <c:f>RESUMEN!$B$59</c:f>
              <c:strCache>
                <c:ptCount val="1"/>
                <c:pt idx="0">
                  <c:v>TOTAL EN URABA</c:v>
                </c:pt>
              </c:strCache>
            </c:strRef>
          </c:tx>
          <c:spPr>
            <a:solidFill>
              <a:schemeClr val="accent6"/>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1200" b="1" u="none" baseline="0">
                    <a:latin typeface="Calibri"/>
                    <a:ea typeface="Calibri"/>
                    <a:cs typeface="Calibri"/>
                  </a:defRPr>
                </a:pPr>
              </a:p>
            </c:txPr>
            <c:showLegendKey val="0"/>
            <c:showVal val="1"/>
            <c:showBubbleSize val="0"/>
            <c:showCatName val="0"/>
            <c:showSerName val="0"/>
            <c:showPercent val="0"/>
          </c:dLbls>
          <c:cat>
            <c:strRef>
              <c:f>RESUMEN!$C$57:$H$57</c:f>
              <c:strCache/>
            </c:strRef>
          </c:cat>
          <c:val>
            <c:numRef>
              <c:f>RESUMEN!$C$59:$H$59</c:f>
              <c:numCache/>
            </c:numRef>
          </c:val>
        </c:ser>
        <c:ser>
          <c:idx val="2"/>
          <c:order val="2"/>
          <c:tx>
            <c:strRef>
              <c:f>RESUMEN!$B$60</c:f>
              <c:strCache>
                <c:ptCount val="1"/>
                <c:pt idx="0">
                  <c:v>TOTAL EN ANTIOQUIA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1200" b="1" u="none" baseline="0">
                    <a:latin typeface="Calibri"/>
                    <a:ea typeface="Calibri"/>
                    <a:cs typeface="Calibri"/>
                  </a:defRPr>
                </a:pPr>
              </a:p>
            </c:txPr>
            <c:showLegendKey val="0"/>
            <c:showVal val="1"/>
            <c:showBubbleSize val="0"/>
            <c:showCatName val="0"/>
            <c:showSerName val="0"/>
            <c:showPercent val="0"/>
          </c:dLbls>
          <c:cat>
            <c:strRef>
              <c:f>RESUMEN!$C$57:$H$57</c:f>
              <c:strCache/>
            </c:strRef>
          </c:cat>
          <c:val>
            <c:numRef>
              <c:f>RESUMEN!$C$60:$H$60</c:f>
              <c:numCache/>
            </c:numRef>
          </c:val>
        </c:ser>
        <c:axId val="46025458"/>
        <c:axId val="11575939"/>
      </c:barChart>
      <c:catAx>
        <c:axId val="46025458"/>
        <c:scaling>
          <c:orientation val="minMax"/>
        </c:scaling>
        <c:axPos val="b"/>
        <c:delete val="0"/>
        <c:numFmt formatCode="General" sourceLinked="0"/>
        <c:majorTickMark val="out"/>
        <c:minorTickMark val="none"/>
        <c:tickLblPos val="nextTo"/>
        <c:txPr>
          <a:bodyPr/>
          <a:lstStyle/>
          <a:p>
            <a:pPr>
              <a:defRPr lang="en-US" cap="none" sz="1200" u="none" baseline="0">
                <a:latin typeface="Calibri"/>
                <a:ea typeface="Calibri"/>
                <a:cs typeface="Calibri"/>
              </a:defRPr>
            </a:pPr>
          </a:p>
        </c:txPr>
        <c:crossAx val="11575939"/>
        <c:crosses val="autoZero"/>
        <c:auto val="1"/>
        <c:lblOffset val="100"/>
        <c:noMultiLvlLbl val="0"/>
      </c:catAx>
      <c:valAx>
        <c:axId val="11575939"/>
        <c:scaling>
          <c:orientation val="minMax"/>
        </c:scaling>
        <c:axPos val="l"/>
        <c:majorGridlines/>
        <c:delete val="0"/>
        <c:numFmt formatCode="0" sourceLinked="1"/>
        <c:majorTickMark val="out"/>
        <c:minorTickMark val="none"/>
        <c:tickLblPos val="nextTo"/>
        <c:txPr>
          <a:bodyPr/>
          <a:lstStyle/>
          <a:p>
            <a:pPr>
              <a:defRPr lang="en-US" cap="none" sz="1400" u="none" baseline="0">
                <a:latin typeface="Calibri"/>
                <a:ea typeface="Calibri"/>
                <a:cs typeface="Calibri"/>
              </a:defRPr>
            </a:pPr>
          </a:p>
        </c:txPr>
        <c:crossAx val="46025458"/>
        <c:crosses val="autoZero"/>
        <c:crossBetween val="between"/>
        <c:dispUnits/>
      </c:valAx>
    </c:plotArea>
    <c:legend>
      <c:legendPos val="r"/>
      <c:layout>
        <c:manualLayout>
          <c:xMode val="edge"/>
          <c:yMode val="edge"/>
          <c:x val="0.714"/>
          <c:y val="0.16025"/>
          <c:w val="0.257"/>
          <c:h val="0.25875"/>
        </c:manualLayout>
      </c:layout>
      <c:overlay val="0"/>
      <c:spPr>
        <a:solidFill>
          <a:schemeClr val="bg1"/>
        </a:solidFill>
        <a:ln>
          <a:solidFill>
            <a:srgbClr val="000000"/>
          </a:solidFill>
        </a:ln>
      </c:spPr>
      <c:txPr>
        <a:bodyPr vert="horz" rot="0"/>
        <a:lstStyle/>
        <a:p>
          <a:pPr>
            <a:defRPr lang="en-US" cap="none" sz="1200" u="none" baseline="0">
              <a:latin typeface="Calibri"/>
              <a:ea typeface="Calibri"/>
              <a:cs typeface="Calibri"/>
            </a:defRPr>
          </a:pPr>
        </a:p>
      </c:txPr>
    </c:legend>
    <c:plotVisOnly val="1"/>
    <c:dispBlanksAs val="gap"/>
    <c:showDLblsOverMax val="0"/>
  </c:chart>
  <c:userShapes r:id="rId1"/>
  <c:lang xmlns:c="http://schemas.openxmlformats.org/drawingml/2006/chart" val="es-E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withinLinear" id="19">
  <a:schemeClr val="accent6"/>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0.745</cdr:x>
      <cdr:y>0.03825</cdr:y>
    </cdr:from>
    <cdr:to>
      <cdr:x>0.986</cdr:x>
      <cdr:y>0.16475</cdr:y>
    </cdr:to>
    <cdr:sp macro="" textlink="">
      <cdr:nvSpPr>
        <cdr:cNvPr id="2" name="17 CuadroTexto"/>
        <cdr:cNvSpPr txBox="1"/>
      </cdr:nvSpPr>
      <cdr:spPr>
        <a:xfrm>
          <a:off x="6200775" y="133350"/>
          <a:ext cx="2009775" cy="466725"/>
        </a:xfrm>
        <a:prstGeom prst="rect">
          <a:avLst/>
        </a:prstGeom>
        <a:solidFill>
          <a:srgbClr val="FFFFFF"/>
        </a:solidFill>
        <a:ln w="9525" cmpd="sng">
          <a:solidFill>
            <a:schemeClr val="tx1">
              <a:lumMod val="50000"/>
              <a:lumOff val="50000"/>
            </a:schemeClr>
          </a:solidFill>
          <a:headEnd type="none"/>
          <a:tailEnd type="none"/>
        </a:ln>
      </cdr:spPr>
      <cdr:style>
        <a:lnRef idx="0">
          <a:srgbClr val="000000"/>
        </a:lnRef>
        <a:fillRef idx="0">
          <a:srgbClr val="000000"/>
        </a:fillRef>
        <a:effectRef idx="0">
          <a:srgbClr val="000000"/>
        </a:effectRef>
        <a:fontRef idx="minor">
          <a:schemeClr val="tx1"/>
        </a:fontRef>
      </cdr:style>
      <c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CO" sz="1100">
              <a:solidFill>
                <a:schemeClr val="tx1"/>
              </a:solidFill>
            </a:rPr>
            <a:t>Valores</a:t>
          </a:r>
          <a:r>
            <a:rPr lang="es-CO" sz="1100" baseline="0">
              <a:solidFill>
                <a:schemeClr val="tx1"/>
              </a:solidFill>
            </a:rPr>
            <a:t> en millones  de pesos</a:t>
          </a:r>
          <a:endParaRPr lang="es-CO" sz="1100">
            <a:solidFill>
              <a:schemeClr val="tx1"/>
            </a:solidFill>
          </a:endParaRP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0.73875</cdr:x>
      <cdr:y>0.13325</cdr:y>
    </cdr:from>
    <cdr:to>
      <cdr:x>0.97925</cdr:x>
      <cdr:y>0.259</cdr:y>
    </cdr:to>
    <cdr:sp macro="" textlink="">
      <cdr:nvSpPr>
        <cdr:cNvPr id="2" name="17 CuadroTexto"/>
        <cdr:cNvSpPr txBox="1"/>
      </cdr:nvSpPr>
      <cdr:spPr>
        <a:xfrm>
          <a:off x="7162800" y="590550"/>
          <a:ext cx="2333625" cy="561975"/>
        </a:xfrm>
        <a:prstGeom prst="rect">
          <a:avLst/>
        </a:prstGeom>
        <a:solidFill>
          <a:srgbClr val="FFFFFF"/>
        </a:solidFill>
        <a:ln w="9525" cmpd="sng">
          <a:solidFill>
            <a:schemeClr val="tx1">
              <a:lumMod val="50000"/>
              <a:lumOff val="50000"/>
            </a:schemeClr>
          </a:solidFill>
          <a:headEnd type="none"/>
          <a:tailEnd type="none"/>
        </a:ln>
      </cdr:spPr>
      <cdr:style>
        <a:lnRef idx="0">
          <a:srgbClr val="000000"/>
        </a:lnRef>
        <a:fillRef idx="0">
          <a:srgbClr val="000000"/>
        </a:fillRef>
        <a:effectRef idx="0">
          <a:srgbClr val="000000"/>
        </a:effectRef>
        <a:fontRef idx="minor">
          <a:schemeClr val="tx1"/>
        </a:fontRef>
      </cdr:style>
      <c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CO" sz="1100">
              <a:solidFill>
                <a:schemeClr val="tx1"/>
              </a:solidFill>
            </a:rPr>
            <a:t>Valores</a:t>
          </a:r>
          <a:r>
            <a:rPr lang="es-CO" sz="1100" baseline="0">
              <a:solidFill>
                <a:schemeClr val="tx1"/>
              </a:solidFill>
            </a:rPr>
            <a:t> en millones  de pesos</a:t>
          </a:r>
          <a:endParaRPr lang="es-CO" sz="1100">
            <a:solidFill>
              <a:schemeClr val="tx1"/>
            </a:solidFill>
          </a:endParaRP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0.23625</cdr:x>
      <cdr:y>0.0325</cdr:y>
    </cdr:from>
    <cdr:to>
      <cdr:x>0.77225</cdr:x>
      <cdr:y>0.1165</cdr:y>
    </cdr:to>
    <cdr:sp macro="" textlink="">
      <cdr:nvSpPr>
        <cdr:cNvPr id="2" name="1 CuadroTexto"/>
        <cdr:cNvSpPr txBox="1"/>
      </cdr:nvSpPr>
      <cdr:spPr>
        <a:xfrm>
          <a:off x="1724025" y="142875"/>
          <a:ext cx="3914775" cy="371475"/>
        </a:xfrm>
        <a:prstGeom prst="rect">
          <a:avLst/>
        </a:prstGeom>
        <a:ln>
          <a:noFill/>
        </a:ln>
      </cdr:spPr>
      <cdr:txBody>
        <a:bodyPr vertOverflow="clip" wrap="square" rtlCol="0"/>
        <a:lstStyle/>
        <a:p>
          <a:r>
            <a:rPr lang="es-CO" sz="1600" b="1"/>
            <a:t>NÚMERO DE CONTRATOS CELEBRADOS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0</xdr:rowOff>
    </xdr:from>
    <xdr:to>
      <xdr:col>0</xdr:col>
      <xdr:colOff>2286000</xdr:colOff>
      <xdr:row>2</xdr:row>
      <xdr:rowOff>114300</xdr:rowOff>
    </xdr:to>
    <xdr:pic>
      <xdr:nvPicPr>
        <xdr:cNvPr id="19" name="18 Imagen"/>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6675" y="0"/>
          <a:ext cx="2219325" cy="11239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oneCellAnchor>
    <xdr:from>
      <xdr:col>0</xdr:col>
      <xdr:colOff>85725</xdr:colOff>
      <xdr:row>45</xdr:row>
      <xdr:rowOff>0</xdr:rowOff>
    </xdr:from>
    <xdr:ext cx="2209800" cy="1123950"/>
    <xdr:pic>
      <xdr:nvPicPr>
        <xdr:cNvPr id="8" name="7 Imagen"/>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5725" y="13211175"/>
          <a:ext cx="2209800" cy="11239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twoCellAnchor>
    <xdr:from>
      <xdr:col>0</xdr:col>
      <xdr:colOff>57150</xdr:colOff>
      <xdr:row>48</xdr:row>
      <xdr:rowOff>85725</xdr:rowOff>
    </xdr:from>
    <xdr:to>
      <xdr:col>0</xdr:col>
      <xdr:colOff>8382000</xdr:colOff>
      <xdr:row>60</xdr:row>
      <xdr:rowOff>76200</xdr:rowOff>
    </xdr:to>
    <xdr:graphicFrame macro="">
      <xdr:nvGraphicFramePr>
        <xdr:cNvPr id="4" name="3 Gráfico"/>
        <xdr:cNvGraphicFramePr/>
      </xdr:nvGraphicFramePr>
      <xdr:xfrm>
        <a:off x="57150" y="14344650"/>
        <a:ext cx="8324850" cy="3705225"/>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60</xdr:row>
      <xdr:rowOff>180975</xdr:rowOff>
    </xdr:from>
    <xdr:to>
      <xdr:col>0</xdr:col>
      <xdr:colOff>9763125</xdr:colOff>
      <xdr:row>84</xdr:row>
      <xdr:rowOff>85725</xdr:rowOff>
    </xdr:to>
    <xdr:graphicFrame macro="">
      <xdr:nvGraphicFramePr>
        <xdr:cNvPr id="5" name="4 Gráfico"/>
        <xdr:cNvGraphicFramePr/>
      </xdr:nvGraphicFramePr>
      <xdr:xfrm>
        <a:off x="66675" y="18154650"/>
        <a:ext cx="9696450" cy="4476750"/>
      </xdr:xfrm>
      <a:graphic>
        <a:graphicData uri="http://schemas.openxmlformats.org/drawingml/2006/chart">
          <c:chart xmlns:c="http://schemas.openxmlformats.org/drawingml/2006/chart" r:id="rId3"/>
        </a:graphicData>
      </a:graphic>
    </xdr:graphicFrame>
    <xdr:clientData/>
  </xdr:twoCellAnchor>
  <xdr:twoCellAnchor>
    <xdr:from>
      <xdr:col>0</xdr:col>
      <xdr:colOff>9915525</xdr:colOff>
      <xdr:row>60</xdr:row>
      <xdr:rowOff>180975</xdr:rowOff>
    </xdr:from>
    <xdr:to>
      <xdr:col>5</xdr:col>
      <xdr:colOff>733425</xdr:colOff>
      <xdr:row>84</xdr:row>
      <xdr:rowOff>85725</xdr:rowOff>
    </xdr:to>
    <xdr:graphicFrame macro="">
      <xdr:nvGraphicFramePr>
        <xdr:cNvPr id="13" name="12 Gráfico"/>
        <xdr:cNvGraphicFramePr/>
      </xdr:nvGraphicFramePr>
      <xdr:xfrm>
        <a:off x="9915525" y="18154650"/>
        <a:ext cx="7305675" cy="447675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javascript:%20consultaProceso('23-9-490836')" TargetMode="External" /><Relationship Id="rId2" Type="http://schemas.openxmlformats.org/officeDocument/2006/relationships/hyperlink" Target="javascript:%20consultaProceso('23-9-490373')" TargetMode="External" /><Relationship Id="rId3" Type="http://schemas.openxmlformats.org/officeDocument/2006/relationships/hyperlink" Target="https://www.contratos.gov.co/consultas/detalleProceso.do?numConstancia=23-9-490836&amp;g-recaptcha-response=03AL8dmw8mTaS8uKc-Mx1qqs4xu1i691OGkJiHN9Uq-ocWVSD_07nUrIhPLoSNMDIheP1-dzwiNuKTg1xYl3xA15NMqs25froHmfnwGgjSucfIidl9FQmm9AFOLc05HncTT2E4eqYlMpeJ5LvOGNc5lgkd5CjMRXC00niI0QV_nUAsVjsp2_wy0s6akflzUPICP-q3U46vyCCrtB304rENiqO05D5n_je4b0Usge6yjW74vqv-wFvqxc1JFhsMKadQeQU583Zj8JIggUMtCqOnSeypTlMnJFhHdpOpv8ApHZjr7j50ZZkuxijcQiV1eL7i7NSq_M-g_WaGdmnHb-xFivwIcXKpdEa5Dn5js86cAA_GuO_CMi44nYGJZ4h1o8kxcpcviugDuUdwGbDuKfgQn7V4UX-PAvTjI3NeVz4L7hoIFGwySoI1wonJQiBxG_kwTRanGye28MwgFhN3P6ZXWlFzyM6btrLw7yFOI9JaT9hUUxGVR36SgglwlGXgwqOVAZmYK5Xc1AGXFnAHFysmbn5m9mDCNjIlofcJfmKxAlTLQjBxVe9H72V0I4fbf89Xfd2Z2T3he9C91Q3xMb0q8MHcanDhwwCJqWXmZmlUejgDcGBUv59NBpc" TargetMode="External" /><Relationship Id="rId4" Type="http://schemas.openxmlformats.org/officeDocument/2006/relationships/hyperlink" Target="https://www.contratos.gov.co/consultas/detalleProceso.do?numConstancia=23-9-490373&amp;g-recaptcha-response=03AL8dmw-v82njuuVEmHe6iSo7U1gBWaJspO1IF_5SQS0ra6d96V_V7RN7hHIX36C5gsLlfLKKzcibSqQs8phKBak9Vx5opf9IS4rwODua8Acm2RB2sgZuaMNEeKIokZz6G3pvAkP9UnrjtSTn0QYmc151zmdczcv33PhZ82evHeue_M0-wn8RpwV8wGfLvMIGpW5c4sDeTLMFgmVszZuLTWnIwstc2BlB_UDheEVWKZU8xaZWHFN9K8cUneQ8Z_k7z3ck4sSXw2qLuHPfO4SOswKjixhtOIzVXvznKTWNkWDDURHWnpM85UFUSuUvTQoPisweRQxS967OlBlQhfKHoeH9_lS1JVZ10OVGq1YBzG72CzMBFTBl4KLc63hHnRXK8buv1udC7krBI8fYKjkVt-6YUfXz87iEgpLhwqpqqMSsSv4cvwOHPEHDgjnNHBkZh_0HffF8DC4n75xJ0vF38LQS9hPpPoR40F0A8VH4AoQqZSLNdNstXv4-vWmHiOyEmlMkd611FGmCNrg9Hb-dHV4D1TwsAs_yunbUrkG9yP5P2YRaBBvG6ddNMI_mTDIeFxumU5gMSAxo2YgRIBYQZEm43wuoOz4jU8Rdj_-PFw_20g3KBSe4YoN1pvZwtIw60vhGI6Q7idHd" TargetMode="External" /><Relationship Id="rId5" Type="http://schemas.openxmlformats.org/officeDocument/2006/relationships/hyperlink" Target="javascript:%20consultaProceso('23-13-13650355')" TargetMode="External" /><Relationship Id="rId6" Type="http://schemas.openxmlformats.org/officeDocument/2006/relationships/hyperlink" Target="javascript:%20consultaProceso('23-12-13649310')" TargetMode="External" /><Relationship Id="rId7" Type="http://schemas.openxmlformats.org/officeDocument/2006/relationships/hyperlink" Target="javascript:%20consultaProceso('23-11-13647448')" TargetMode="External" /><Relationship Id="rId8" Type="http://schemas.openxmlformats.org/officeDocument/2006/relationships/hyperlink" Target="javascript:%20consultaProceso('23-11-13635706')" TargetMode="External" /><Relationship Id="rId9" Type="http://schemas.openxmlformats.org/officeDocument/2006/relationships/hyperlink" Target="javascript:%20consultaProceso('23-11-13640300')" TargetMode="External" /><Relationship Id="rId10" Type="http://schemas.openxmlformats.org/officeDocument/2006/relationships/hyperlink" Target="javascript:%20consultaProceso('23-12-13638730')" TargetMode="External" /><Relationship Id="rId11" Type="http://schemas.openxmlformats.org/officeDocument/2006/relationships/hyperlink" Target="javascript:%20consultaProceso('23-11-13630097')" TargetMode="External" /><Relationship Id="rId12" Type="http://schemas.openxmlformats.org/officeDocument/2006/relationships/hyperlink" Target="javascript:%20consultaProceso('23-11-13609095')" TargetMode="External" /><Relationship Id="rId13" Type="http://schemas.openxmlformats.org/officeDocument/2006/relationships/hyperlink" Target="javascript:%20consultaProceso('23-4-13636760')" TargetMode="External" /><Relationship Id="rId14" Type="http://schemas.openxmlformats.org/officeDocument/2006/relationships/hyperlink" Target="javascript:%20consultaProceso('23-1-228699')" TargetMode="External" /><Relationship Id="rId15" Type="http://schemas.openxmlformats.org/officeDocument/2006/relationships/hyperlink" Target="javascript:%20consultaProceso('23-4-13632866')" TargetMode="External" /><Relationship Id="rId16" Type="http://schemas.openxmlformats.org/officeDocument/2006/relationships/hyperlink" Target="javascript:%20consultaProceso('23-11-13620594')" TargetMode="External" /><Relationship Id="rId17" Type="http://schemas.openxmlformats.org/officeDocument/2006/relationships/hyperlink" Target="javascript:%20consultaProceso('23-12-13636737')" TargetMode="External" /><Relationship Id="rId18" Type="http://schemas.openxmlformats.org/officeDocument/2006/relationships/hyperlink" Target="javascript:%20consultaProceso('23-11-13621148')" TargetMode="External" /><Relationship Id="rId19" Type="http://schemas.openxmlformats.org/officeDocument/2006/relationships/hyperlink" Target="https://www.contratos.gov.co/consultas/detalleProceso.do?numConstancia=23-13-13650355&amp;g-recaptcha-response=03AL8dmw8DCqhZcy1Frrv3kZbgWV-OVxl50CeaE88u7AAESI0hRa7VUFozMcK8AH4tzfV9Lq_8uYWG5duSLbuCl2wN_gz9IjVxIjej9NLHA0Sf6O_SEhiBwzpxL7FgD212IgWEyJNdZFdMEOKw3oQnDFgGIsoZ-3F4ELOXVhkTUPMv0mNdwr7znu0EUlCZCrkNeG2QAprCx1oCe1AhdRkgNAinz7VudImLK0RhXzCLGqb_--Os20DGOysI44UzB_G4zztVrC0KAbJ0YLzd2x4oResoWoawmKCCRjw77W6kRlsi_zPtw_ssBX932AWlrR2EhzOTBr8srx9FMHQg4DlFOeQTwnEHrZcRwQjBCJqZJ2yMv_lwh8b1W4sAFuGgL8TheiAmeZeFcAlbO0TNFJ7Zfclva2EFad2LtnhmBnG6eoitZD6eEE8YVQ9fP-LxqawuLY9IJn_qCtL5nPwi9UUNJ-k4S0kLRfqrR3qqNCKCfVKveH52U1MfZeYeHBbTYaCdEqoYujJXqZrJaDbNHqYudJWTTMQRe4NkS8EydRZbT_39tKGHUcwuib1Ee3lx9jw_Z9tVRBD3ui_HG8TDP8b8U2VWMmfYb207_g" TargetMode="External" /><Relationship Id="rId20" Type="http://schemas.openxmlformats.org/officeDocument/2006/relationships/hyperlink" Target="https://www.contratos.gov.co/consultas/detalleProceso.do?numConstancia=23-12-13649310&amp;g-recaptcha-response=03AL8dmw8AXMa_yO5aHPxge9YzKHuIBhF0IwveUj-d2-mZX7j6er7C4x3pL35oyL1QaF0gBWz8h8ybsdaOUXWgG4Zw89Qt5vLMDBRffKeDVRd81QLekyJ72FbEYCoH9AinZK20doZjdx7LlNr4HdaEvMI0a1R3qxXfjI8iTG1QR1AeNTakyOA3dIP9wjDyVvNhOBczot4wTWsE2eexTwUuhotPZJ0M0NMMJalNrYWjPW-VmIqq6KIRuULEuBLthhfImsAEbxKIQsbwKb9pJjO6VZVEFF-exjk-djGzdN_xhDcD2ii7t4EDbcETbwtb0bJma2YYk7P8yXQTCXrmZoavH0XQk-NwLa6tST8cWNsZNYzEkFqpnbmNskhf3MaCuATD_U8Cw9AZxZZfEIKQRdvT8OVOBhM_bK6vuxmr3n1nDo_iWMJ94Vj25YnITeyqsBAjZmOA2Yfw1BWTq6lQX6ryMq3FN2lKDmFI0r-FaBI54rvufE1mlI3L53GJ3qEuwiQMvjhZEJg3bo3Wpnf9HBI6XMdAi7_2WfBTxGeDaujQXEvBNcgVmmZ4RgEhAMIznHcZpQqWgamn2SJ9tVSv9jjBwNUvEZ9DBfYisA" TargetMode="External" /><Relationship Id="rId21" Type="http://schemas.openxmlformats.org/officeDocument/2006/relationships/hyperlink" Target="mailto:%09planeacionyobraspublicas@titiribi-antioquia.gov.co" TargetMode="External" /><Relationship Id="rId22" Type="http://schemas.openxmlformats.org/officeDocument/2006/relationships/hyperlink" Target="https://www.contratos.gov.co/consultas/detalleProceso.do?numConstancia=23-11-13635706&amp;g-recaptcha-response=03AL8dmw8zrVr7koSbQRH71PNXFiyjy3t8K4j-UzMRrNBPYhTV94g41UzqaE3Kn7fet_lj1pq8__afKBY3ZCvt2fSvq2ff6QPOyz0QZbe7uiWRzkeBPn4eh1fhcaX5rDtNPxuPMLCnivDRQYIUekvzk3qRwtB-aeoQJ7ICU5cHQ7wevknSVA_EcnpUFyGCy3LOC8Q1CbcHLqo9MZAe6nnv_bGtZdBai52GRrPxzta7p0UjMQzWP09O5mqWjE5Vqm7tbjfVB6Fn9Uulh-vvS1L2pDVauAw5sdaVCRYmj47hSqDy5DcBt_0BvwcBYyzOG0kXq5vpJfjeHROvixJW5s2xhlf6TZul6_J_y8CvsuN7Orof5fJnvHsFL4LWWht-XkEVmPcp4Gz8ot-oW8nzsW0WG4cRWRd3brtLlZkMMinSCI0JPRPRdPh7bM2niTVkQc5pKLfvz0nFzDK8iH-XbSu3x9uPLKqnpjG5Lt33eGu97F8G__Y8Q3U-cGSTnubPIUIcuuWRv98nSlHTW8J8MgjhW-o_uEHWJ9mWXc4Z4OuztX7Yus91GaKMhnfEOvpztxVOHgdvinwnmIYx886S9ZsIPR2-69rerXsmUQ" TargetMode="External" /><Relationship Id="rId23" Type="http://schemas.openxmlformats.org/officeDocument/2006/relationships/hyperlink" Target="https://www.contratos.gov.co/consultas/detalleProceso.do?numConstancia=23-11-13640300&amp;g-recaptcha-response=03AL8dmw_aU7-szTVRuWrPjFZr9iWUbxpFdryQUyL_RbSuygG6cFvsa46VaK6dHBgC97JdpCsDFVCF52kZqYHdmoJOZRyO2HQkKj7tnaKW8iK-8y3ttFB8cKRtWZ_dHj_R9-8ZljKWulyLor9aN11u-Ubh0cUIPlR57d8OvfFF6b57PGPrRXl4ta6M1MzYGJL3nY2ujbNey9NH8hAOMZJ9eGRb2R51bmKvlVfLnJjJqpRiJq9CZW-MpJL3SX95-pIXouh-RtBCtD1_lRHW3rl1AiOQW_h8Rv5LMx-hKtC4VmvNSmwG0UX_5ASltvVZGx_BHSVkaVkXZFApqswrqdAOUEOg5x-NbUcofz3keV2H6cEZdGjzODxdTsWJ24wkOjfa4vIXxfor2SuRNKbxIYqlIxTBzlcto452NXYi7EUOSRMxJk52zAcTvYuaJhtsDI9xgNaXe8GEAXF6aMPzkoz-0L0IAk6VpAfoDk8lQLvCruetfG-OuJh3k6Aj5RT6kPiBxy4cvnOQ0pr_UkABQie5QcdKLfKK_oJEeD_jQECR5WFLKYtZTdVnWSHLj9JFLOY9cVano9O8KNBDcgeyMQ4c30vzYnOAWPd7yQ" TargetMode="External" /><Relationship Id="rId24" Type="http://schemas.openxmlformats.org/officeDocument/2006/relationships/hyperlink" Target="https://www.contratos.gov.co/consultas/detalleProceso.do?numConstancia=23-12-13638730&amp;g-recaptcha-response=03AL8dmw_Vt3JboCOT8bK-i2Deir6RX1DpawVtZBMg9fOkLMPoYtHF6hPJoGztT2ZGQzMKxn5LsnY9xAd0n0Zq8JVXm7sn9sC9Jch940DEhAZ60qZmG-kV-uKnwqXdQYiyuo96L3gr95tmh2JcDzvZiF9yc7KYuMK9D3XXL0-rtNjnetkyRMQLokVL4uE6oSRIAH7EiYUNogoeGcd8IvrbPJ0ZAyHjzSYpFqdJskN1ayq7MPWZlBd57H7MV7cqt0weGJARC80g6WmyBDbVB13wGgEU5ce3mDqTPO17aXbdnRO7-giIZ0P5uNUTFp4O2eiNr--ZIiGJaqX92xs7QLJ8b3OZaiMY-B0RFylv_7sGJgcSoY__4Eu3xuXMP_yTNL1tfJb0hYf6rQE1WQp0Bybe4Sr2tswO2DR4EdUVmQa-2ZKQFGGi2zRrG8mSb0hH44UjhOVZ8PUsW7jyvu47cAAMYivO4h9JbyvtVsBVz4vVjMmFHmMVx1_P9LHjcKfylVbnaMLROiSZu0tl3ekgCjavshfJEcnNtIkjrsuUh0MSoisNPlt5tXqIeaCn1-oFpypI6pcbytgmcZPGqDD6V_T2jI0DrN0IhenHAg" TargetMode="External" /><Relationship Id="rId25" Type="http://schemas.openxmlformats.org/officeDocument/2006/relationships/hyperlink" Target="https://www.contratos.gov.co/consultas/detalleProceso.do?numConstancia=23-11-13630097&amp;g-recaptcha-response=03AL8dmw974GUeMLkfZTHY4QtuhlsDicr7OpacIO_YofJ7M4D1nCSgwt2HrxndjjoFdR4hbR-zIDbIorB45claK6nZ-Siv42E0nMsgD9djIa0BMPs5LaR6IMeZ7TMvhOcgOw_7fAEJ0lwp6DufmCknPqO604GZj0kmQ3mInwvPw2koz-d7glVCD0NVqn1kgE7BqQPJzjMmENICYGAhPJjAmUy7qdcGkLgP5lVX70-mqocd5QpVWeRfOeYF6bCAIvOBR71ViEpdf207jVpPDckWhYULq9JZKfALFkKwaZW55cttOuWAhdBTDXevEnvgzNypMiNMCB9LQMThUz7NRozbPNmQe4JxSg4nsfj8rcwJf0wwZW4Jwmj7UBJVCngMONEpDszj5HrQ32PIxMMXVykPiqtx7TuXQgjxL5T5VcIQOYuQmoUIL1P2o_PzhJfG38GuD6y9ObdfDEo5F_Z2iXUvFh0Qd53jUY-jPN60wLJ2BfJsTBAehjRpqGFlOm5ulQlDHkQZksY5D9CbbtBXwIsKZWoCz1YHh6J6zheI5b1YW1Gt99KEfvLQuND3Li88G33H1HyKAsDKj0UVhinCjJBo5Ee-Bp0ByTNqCg" TargetMode="External" /><Relationship Id="rId26" Type="http://schemas.openxmlformats.org/officeDocument/2006/relationships/hyperlink" Target="mailto:contactenos@betulia-antioquia.gov.co" TargetMode="External" /><Relationship Id="rId27" Type="http://schemas.openxmlformats.org/officeDocument/2006/relationships/hyperlink" Target="https://www.contratos.gov.co/consultas/detalleProceso.do?numConstancia=23-11-13609095&amp;g-recaptcha-response=03AL8dmw_6Myi3Gxxhy-pbLjb4cgN47QOwVd1eG-Qi5D4ksKx6NK11Dn9kiGf3TSioYX8D0Wyvr3JyO3X2AiK5vZuj0ZhcXMIGGCv2dEhkKrUXP0ApOH6CttwN_mNz-OS3Ed3f48gU__SbQFs5z3BLw2WBN3BvH-Lmyk6Nh6rZo4ykh4YXxsjkR8lnpnZGhtUq9PshrK_WpsPDDJ5NsopVDE8LbMrQA0UH16RjqEawj-7WeHGN_OY1rmzxvcIqASJP8AzEfCMnmq7kdNRIXbj2CwWeW5GqyeKCDTmB74KUVhVuaQI13eM5NOOuZ0L1lb7nw8xDsoj7SY9rmH1hshzGsRVX8BDpIbgDgZHd6rKcDxX1DA7eD0ukE-dHq9yxCewNj6XuYmZAgINKDHwqjIKXELYZmwtHDx8ACRhPov8mWTrGU-vUzUpg81sFuWl_nvO1ZcPlv07FisbqTysVNxd_aFq8f5DsbkxczcCiR2Lna-azHWvAButD8aq626FiujQ3bDLPOiC8Tc40VNQUWk3Kniu3zJRdCDXBLp5Jd_d1nGwnPGWPveDq14_9vb7u1V4tWnPS-o5MEi_hz_XoHXfuvj4NQVDqArDW0g" TargetMode="External" /><Relationship Id="rId28" Type="http://schemas.openxmlformats.org/officeDocument/2006/relationships/hyperlink" Target="https://www.contratos.gov.co/consultas/detalleProceso.do?numConstancia=23-4-13636760&amp;g-recaptcha-response=03AL8dmw_yB-tY1HUSgECLucJJb5SXJM8JKZbmNg2-YfVHIDsAqXGrjLLxR8LO-i1NogrYJ5eJlSzCfjbavX0mu2hEomB21Qt4quT9vXyXXzz1d6-iYTjXknBtlVTK857_a0CO-XjjLAOYNPHbH2x_4aEMyh7VWyQd9loNjNBWErV-HfDydFQRiGvK5Yg8pY8LKHb137vrJm7fb07-1eJMRM02aZiNmnUObL4BeGu2rQXrbF4_EsNPmW1ZccnftY2fcOYniCh4zSmsjFTiPV6pcZ8QMTsx39JKUu_XAahI_427Gdt22-J4pSSiXA5DBJHC7FGKN7sTeDiC8x0JLIckYRIa8f94Vf-7TFs6pS2q1KQDRqEc0VFxoQ4vWwvJZPcPdfhxKFUW--roIeMkdHqcpYaPKvfznG5rhnl-UBwMy_q9Kw1lKDMlTlqgGyErlmvKSaBkhGNtj5ZPTa9T-bzxrcdTefL_Utqn-tKKWUrImHJbKDEu6l_LM9jWFzL0aYK_WC7cgiilIAOrKRhbGWdyH2NcL3cbRuVqfP5iCyejlsufFcoGFGrbIQ6DpC-oQ7rr8SKyv0J2r4SmE2a4aDFJVWGxabZHDctFEA" TargetMode="External" /><Relationship Id="rId29" Type="http://schemas.openxmlformats.org/officeDocument/2006/relationships/hyperlink" Target="https://www.contratos.gov.co/consultas/detalleProceso.do?numConstancia=23-1-228699&amp;g-recaptcha-response=03AL8dmw9kTabSXLDueqhXsKZbQe-lIA91QlPoyhTwO7rtRP2cymIlxddkmN-Zyk5Ix3gfSvJ3F5sezwzw_hjv8S6nXWrsSJsCjVWqtrVx2uT16hVONgQCdTJIWvF-apeNV32E-oiuqtRY33Q0usp7XQfSAKgIDoSKZR4cYYVIAvjjZzgBdn4p6mIZ_go43aLSaq3VnxZtE2ZPQATCjozoYx4q2JtjDu902o5LedoD0zUBNlLCtaZIZrdefY1DcbqZRGESHihRLU7S9LidW180nZASrgl1bChdsu4UW8mTCaQDS8_AC6XgS90uHntJwzHcrP91sXM2vGHrC-FsMv-YJ4CrhB057bY06yhIo6wDIbXKSjJkBiMFfDqKnMMDuqngFyoXhxwiBywvw4CbizArDmUXv-00kDHTyU5MwbBoNS0aiyYWUfl1dpPivnd6BIqmnNWK3P-WEY1xdVU9Yxg9ut9AAkHMCM4MJA1ES7m5yz9tBHIGp1S-NvPK5UFGtxbXYt2RriPtgzodMnpyj-cTIOB9pTirwLkp2ZVfQYffHZy4qYCq4gzg1xv1aSTu5hFKNHn6swoos4Oe8L07pOEPoGU8ydaaVA3q9w" TargetMode="External" /><Relationship Id="rId30" Type="http://schemas.openxmlformats.org/officeDocument/2006/relationships/hyperlink" Target="https://www.contratos.gov.co/consultas/detalleProceso.do?numConstancia=23-4-13632866&amp;g-recaptcha-response=03AL8dmw_AQ6wCPCcsdati2fd6lROWr4czWyJcPFOINiEhLjY9Z5-FSY0tGcwF6sDvbBgu7gE4JTF-bH5KgMzCSSDsztDB0eAhP620eD-6xxgXgWlk7qeO32vuT0cPfZjzpSia8Rled9LXdktnaJ61rGRBDvohas8uS6ExcQHB5wlvJ-OpV5xwk2sFTuzt4M0elR-oeBtYuh7qO1-CmMCiv3hsZqLSgO7K_aDop1uRzfWtCBbyzGbcdZSCbYNwMBg16aM1S4fxKgy-0gllLGIyjBrRZatBXqxQrYeHjsp0OgxMr1oIISkYh8RrWMASHuGQiVVREkxVgS0m_h6mG9OdfZzLXiMnjW7SnVFLfapHQCxVjbkS9IqtEgAaAeHw-5kZHE5EDW-_4c4ejePmlyUtSWMSRrAQhJMqAyS3c3OBSlFirA6bdxXtP1oUWgxFMyj4PxniXL7NiQ5DUw_QeE5CkzLq2jC6wCWbgopjpDqNnO-dO17WF2tWA924-I_ulAO0YxeGTtbNfo-bURl17jDJ2DImm1eudqWp18bLR0NZqUjA1-9LPxHXossVmWtp6ChuaJzHGzj3kvIOuNTjNDqIibJya1a36FCMqpUt_iFXQK2cmiO5mn3Px6im-dZcFXfcbkbYxcXw8Wp0" TargetMode="External" /><Relationship Id="rId31" Type="http://schemas.openxmlformats.org/officeDocument/2006/relationships/hyperlink" Target="https://www.contratos.gov.co/consultas/detalleProceso.do?numConstancia=23-11-13620594&amp;g-recaptcha-response=03AL8dmw99UaYTqybKW9KKsmpObA8UFEIQU0JyyxWIN4T6PCxGZeE9dzm0GBVt_ITFNRSsRnt5hHCzYUp8QZAqMiwQrQYv5NV5x1OAkgt_Pt1mw0pE8wXGDJoSI01PVcP77zMR_SJQka-zrQuYStmxdc11Ub9QFwMGFjopsapAnJlor-tziKyt8UTR9v_X2HNZxmEltksDUKa3Xl8EkTfcvKomEg4VEDQE5D2tsRbY9qyxXe6OVOYSOYBQ8gY5oyxxJ27DpDHPfspv_ob1QNDasUg2WypFgNUGltHwjYYNE7jLEVNEz7g4ENeyclAXKDwvVc5l-wNkRlcPwMzQBMDm8z29rul7jUJ3TjRxn6x96P2A2dN3ba2lK8uURLNs777HMRduA0EnnkrSLd1QZJ4-t2YF0HA2GN-si-OaBbVe_RbVT3xf7uV0vUOmJPp9YabyXiw-y8o2cS7X6OEx73m2T3xBzhS-n33mXxMUlri_JQH4UHn-RhCSZg-a-a9wXUl9PKnbzwVei2rZcr9CkjVy0ifDFDvyh-9GfrbEfuBWcUzK2DN4mOKfxNuoERZDsb06btnID2KIwqnCo3lxPNHt7b2LF-Vevf4lXhSPhm-Jo7_4yH7k1KrThUeDBYidgzM075VL5PgG9uh8" TargetMode="External" /><Relationship Id="rId32" Type="http://schemas.openxmlformats.org/officeDocument/2006/relationships/hyperlink" Target="https://www.contratos.gov.co/consultas/detalleProceso.do?numConstancia=23-12-13636737&amp;g-recaptcha-response=03AL8dmw_pnvPjjZizNBPsoWSq9e4KxEF-ALY9jZgs1lcq6ra5Scs_6rvJJkAMOvlHugb2VcTEy8dPlEROTcvhOueAO0gvPhwqBY8wQGDBW5uwiWRq7h3OBk-YPAEN9d9qomgDr3nCDhehrV2kOY3iOW5w5FhfiF4lZsmL_SVrqdBWbjfkjm6mMkpi9R3FIGVy55mmgDSbA3DFzZQZ2GOX0GPv6qtnv6j6SC8SSvdweJdM5I_yTqnm8OXYcqng-_-aVJ_3LYzo-DiSx4IMQ0pRKwPooWFhVYwt25F2RrZaYhBAU_CC1noTcWs3As0FLnGF8n8DyyEy3ogeHmew1foumToDfG0zaZs60S03FDQ6WY8BULT-5C5UObrY_jrojrjHa9yGevrx9ktJnLVF22btjl8z3n6Q4j2Fzln9wpwsx3nOyFSyGRetrzRl_Y6S78Tc6sxVEVnJr8Ugww273ibZYKMygCudDyDp6x6lggLSVsA-IWihY-vfOKeLk7i7Wq5bkFRAdvIj_MULiNo81wE0GA9071L3P4T_Utc7a46jkNpnePfKHRH3BMjy_sEvqmDR35TGvfIl6JFePnGYl1mY09n4h_2A33mKhHfaKX1nfZNGyMLByUg-MI6vfmU4O_hQiLPQlWlX93JG" TargetMode="External" /><Relationship Id="rId33" Type="http://schemas.openxmlformats.org/officeDocument/2006/relationships/hyperlink" Target="https://www.contratos.gov.co/consultas/detalleProceso.do?numConstancia=23-11-13621148&amp;g-recaptcha-response=03AL8dmw_iWkgQlRBPv4w-UEZOQu-CFLCBgWe89aXClMPtHu77dpCEQlIKy3Q4AVjr03sMJJ4hXSohwQ-zAWTPSgKus4Zhm_N8B4xeV6ErqYRXIGz1nltM05zqaF57t1zsNjJ6wpbcK56ZodHtYJh4RF5UVbKvoq0EzUcaIqtrzb1-mOe_cUAFxZk2fA9kZ-e8jRO1KxHRNF-awsOSCrLnh_Z3SlJxM74wcu2yHERTDxA1aC_X8UQF1g1mnTGESwvUNpXIsAVwNF3Mlf_Cwau30z9vUnsANiJ7PCidEu47Uora3YG92TtIf0oLhaJ2jMTj43W_8F7kQbjQIBt-Vtw6pt5P8HF2egEpFnL68VVON85ZfH_kP4iL4rvvvqmMkd55l7WpeVUZ8GjSFrJZofkpgjkTQTn-7eGUMzRp7tYijeImrDFQt1Lpy-zlclaV2xLm0W2kZVGs3b_Tb1r9AnsGuRIkjm0UbXX8SYpu-SaUOnJ7DNEDzSlTtNMH0BeTrJ7YIoNFt3abECsZzxsf1N3EAcUcfw4vbbX_aKxcO25pXFhogs3MgU_Dijwte9dMIqjhuADLZLJI540NZPXo_a7uUIQoBxF2frOxVBXfzpJCEFfl446yOFEOqzNsDA4ntDFSf1ActNr0n7pF" TargetMode="External" /><Relationship Id="rId34" Type="http://schemas.openxmlformats.org/officeDocument/2006/relationships/hyperlink" Target="javascript:%20consultaProceso('23-21-36999')" TargetMode="External" /><Relationship Id="rId35" Type="http://schemas.openxmlformats.org/officeDocument/2006/relationships/hyperlink" Target="javascript:%20consultaProceso('23-11-13644507')" TargetMode="External" /><Relationship Id="rId36" Type="http://schemas.openxmlformats.org/officeDocument/2006/relationships/hyperlink" Target="javascript:%20consultaProceso('23-12-13638744')" TargetMode="External" /><Relationship Id="rId37" Type="http://schemas.openxmlformats.org/officeDocument/2006/relationships/hyperlink" Target="javascript:%20consultaProceso('23-12-13631320')" TargetMode="External" /><Relationship Id="rId38" Type="http://schemas.openxmlformats.org/officeDocument/2006/relationships/hyperlink" Target="https://www.contratos.gov.co/consultas/detalleProceso.do?numConstancia=23-21-36999&amp;g-recaptcha-response=03AL8dmw9NGV5c3sJNbMB_dEFzl8elAPgnV2Nx0al3bnrXUT5U2e4bzd5NYF94CivLxs_6JoKID7MyLDVXobcfJ5CACA_raz-TAziLdnY65sZER1zZ8vK7s297wtd9fMMb7sPv55dutD96BGl5FU0QoiWWej1MA8UJ9ObZMhO9lrBIEkLxPJyRWSoMcda-P-UXByF3eWRx6y0_-CELqDet-6Pjwn979yX7PiJzyfmhYCt_8uKDLUpLarD6pWP3Ol6FHq6R-NqnxI1bE9ZOUQEFIS1VcidYlFqBWMcuWtYlKd2claeXPdbpJLU6QdkNafNGxKAp3dUQckZTn3q75CU59QK9f-yKyMZ6wFDXMrlJNonDx3uauTyLT3h0vT0mQZKq0t2DZpBvqhpY4UuCvoFIJrF43kGrN9ZvSw23_OkpjzZzHPKzfQIzWhMLV1TZWIO9CNDqkgjQcN4MvDiCz2O5CHLUdn7A6KNJHKj63aaDgh-8LS951Ue-KUizwh0ep2zjen9ifikRUcPK8lKwhfwdb6zTfncRc_LQDMXP1dOXK6IUb9kbXGjMzTRnDxF3P2TA1_tPicZZDiRiz35YcJp1RiwAGVZWUue-olOdR7xMX31vGebWPOpRzRovt5rxBYzyVVF7b2s2MxID" TargetMode="External" /><Relationship Id="rId39" Type="http://schemas.openxmlformats.org/officeDocument/2006/relationships/hyperlink" Target="https://www.contratos.gov.co/consultas/detalleProceso.do?numConstancia=23-11-13644507&amp;g-recaptcha-response=03AL8dmw_JqQb_oMjg-K7vPLcws_xG_VtvZKAu_JADeH04eXKQWbKnOPODt7SrrQF2230FVQDSlmqgh-YSdf4MRpbeLkYHWhM6kXx-fdIW8pzoU2rCwbPyxVGfZY7WtWUJl47RCZoVIGMXfwdiQQxHdl3yTk0KyGlu7q1z_g-Nvn3JVg4fvgHTd5tWTZ6UOfcUA3_3SLKLN4A50qhiaE5bke74oZipRoahuLj-5YnHH61cRqcr0BAfpBG3NdMV50ZkF4h2KOtWVtvDG7Uw26XmSMyIZOoMpQF91bjfmES6UbRa03pU8UlGxJrg-cshtvA-8eYmivWbiqAA55mZm48jTXhyw17sK-5qyJOd7XwAJ97_8xFCeuYPJ6p2YaSZbQFF3KW5WSpO-XrlPDi6RANkHPlq64vCz0rJp_SL_ib3DAjm9-Evq6myXZTikJBf5g7p0chkFjwbfQSIgkKc1BfOfikAmrH18t3FxqqlUn0UCVDau4PT6Z9O-YauTIlRv5yP04qAF6uV7A1D9IoXlQR_z6p7ElBENVXHRZ2kHukMQiLorDS_SoxlJCQxsljz7bIC851H37ehLgF8FV7Pcnv_wZyPYu6icwPuuLH7BNea7rYdckFJr7NRAEJD9BVPBvgVo1hoMKXsNPJt" TargetMode="External" /><Relationship Id="rId40" Type="http://schemas.openxmlformats.org/officeDocument/2006/relationships/hyperlink" Target="https://www.contratos.gov.co/consultas/detalleProceso.do?numConstancia=23-12-13638744&amp;g-recaptcha-response=03AL8dmw_fmMyMPb6bUV8-GLCfqAtMUKHBsTIphOGaSVI6eAV7vmOjI-m6vT6MC65ftHUUlUphGc0hRhaw8FJOpOFtr1ouIGuBQBSkWRgWCcvOmVfiNENzATCzsifee49CIB5TLZzikm4yR7sRkoFhv91m5o7vCrRMwVtAUN4X-zmTTFqmMROQjBDb80D0PQoozn-D0mxH-8jXAGQ03do4IC0dP4t7eBBKhmPN3OwC3f_wzCEjofPhipeQTB_SWNWA25cIoGWTvozf5AIu-RlxM5HyxI0lkOe0FcRWLga4aZMHXNyCd2wTOjzo2nuf9YfgC8gBNRyWnTpIRLzXgNX80mY96v9I9_HgXEUZedoDrd3nzs5T6LwwUvv0I8pkKDb1fN1MlJetXeg8Rev1xVij-srnDqDSJnfcTjjMVCkIqHafiMs7htGD56k-EPykRXlg_gDnthgh9rO-Hp_ZZ8F0ZjRZGVqhZIXY0PIVZrB1CooTPDEO9guFXgYtZVsjMOa2Kq9XLacWJdjDVRgcntlGDn4qwGzCzkfh-sqVjfBsCW6zsTrs4OFQQPLMLmp4Rqz3jOBRm_rZqUCrJD0WGwhtLY0ANV_pwasJgFTVbWfDPeZRlwhhXqLlzLgyx7vjR_b3Jy712vpoua3J" TargetMode="External" /><Relationship Id="rId41" Type="http://schemas.openxmlformats.org/officeDocument/2006/relationships/hyperlink" Target="https://www.contratos.gov.co/consultas/detalleProceso.do?numConstancia=23-12-13631320&amp;g-recaptcha-response=03AL8dmw9dOy3YZE-DZKGcxHF0wPXyYJZ7zO0KJ0PedGzix_KJRCu1zPAYji-T42jzulmAZxbg2DiOicsJe9z-8-DRNtBpN9SLg2WMafL08NGK0R9H_T3ng76RekgzxiXAqLPrfL8q_GdMRUYXP4rIWJoFeHEde4U0VnVKwEUtRvHyCbHziv-Ob5zA3b-kkR3hw9BX2N7P8bJUZSuEa8qCmDuHzIJZ03Mt1p_xyRhavur7WGaiPkXL3gtHL--yWGJeb6WZANqQxz_aY387yJQvYDT2S0C8peFb1YJ2alBVSTZYAfZWUijw3jLpx-9esVLiA-zG3Z5vKNoNfnYsWVf2h1tk3tVkZrU2XT_ZNIbeU4YDvJUcyk2pHrRhYaDxpsrcAG4KfwJDwIBtH5vw--cZp-Ygf87pG7MROVAsD4cuFLl28EpZpIi3HYbyk87FDFGMBVCN-TqH2dazgCBjeeUPAGi__8Og_e9WHQzkh9Lcwh9mEXMSFdnVR3G36zB1rhOXHDAE0FPa7qYgwcptdz0cMumijXQ_6w3kcfHiRQyOMPcDAWUFcoDOq6t42RcQ3yElnVBgV9-9HSzY2EVJACnbhDfdjMkimpqub8JYP1aA8HgT20gCj_qjD2M" TargetMode="External" /><Relationship Id="rId42" Type="http://schemas.openxmlformats.org/officeDocument/2006/relationships/hyperlink" Target="mailto:contratacion@belmira-antioquia.gov.co" TargetMode="External" /><Relationship Id="rId4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javascript:%20consultaProceso('23-9-490826')" TargetMode="External" /><Relationship Id="rId2" Type="http://schemas.openxmlformats.org/officeDocument/2006/relationships/hyperlink" Target="javascript:%20consultaProceso('23-11-13606936')" TargetMode="External" /><Relationship Id="rId3" Type="http://schemas.openxmlformats.org/officeDocument/2006/relationships/hyperlink" Target="javascript:%20consultaProceso('23-11-13640353')" TargetMode="External" /><Relationship Id="rId4" Type="http://schemas.openxmlformats.org/officeDocument/2006/relationships/hyperlink" Target="javascript:%20consultaProceso('23-11-13640150')" TargetMode="External" /><Relationship Id="rId5" Type="http://schemas.openxmlformats.org/officeDocument/2006/relationships/hyperlink" Target="javascript:%20consultaProceso('23-11-13639765')" TargetMode="External" /><Relationship Id="rId6" Type="http://schemas.openxmlformats.org/officeDocument/2006/relationships/hyperlink" Target="javascript:%20consultaProceso('23-21-37406')" TargetMode="External" /><Relationship Id="rId7" Type="http://schemas.openxmlformats.org/officeDocument/2006/relationships/hyperlink" Target="https://www.contratos.gov.co/consultas/detalleProceso.do?numConstancia=23-9-490826&amp;g-recaptcha-response=03AL8dmw8LShhX9fZbPkYKCKtN6YqwaAK_PikONleaYELY6RMYfOTB_gAIl3OEQpCitvvWfHbJnMkNFRBsehP2_s774ExLUk-gDGRcckAInhHYSZrnxH2r7qijyNIPM_yauBPBZEO-wM290Iwz8g7VY6_JKtWnoNCp0DsjByDGU6iCK1nKnS4LBOGE_MHU-ldEdVaLboIV4UQUNFo7DnFhdXkUwFK3v4mVeXa4fy5Q84t9CuhrbYHvC_C0rFbzjeEPzBKkGqRvxAQqxeesZkapbpIXITOBBJX0XvL7RwHDz8bO3TbnijQQaOADy49cbLX-HkZwk00gF-qSDH6AIlfEYEtqQuKt-459qaWf_JU7Q1bjsW7lVWHaGWj2jlp2TvaEXzxIJ2BeoXjVncUZALjV3_0YFXO7n4W1OpDWnZtpzoIgouOTVn0cM6hrGskkPr2_DTH848jRzQG3T6CX9WpL2G6-P5poaLWAN4J_hx4qRXcEVgjYXkjq13MxL4Zv-FajPfxOl1udCQvUqsgmzn8O7qVAihOd8pRT4zmPH08JyvDQbgFhevDNrvGlA305qsCsQEBQpYltwfFkGIzSNCgSsaNmYE2oi-q1GIUp-3qezKh1sDY98WXzXL4" TargetMode="External" /><Relationship Id="rId8" Type="http://schemas.openxmlformats.org/officeDocument/2006/relationships/hyperlink" Target="https://www.contratos.gov.co/consultas/detalleProceso.do?numConstancia=23-11-13606936&amp;g-recaptcha-response=03AL8dmw9733oTayRIUiyGnCM8dxwH-NxB26lNbNi4GpLjCgvSoTsC2v3dQWT91nv3NwwvQHFSYEKQtuhnQydpfBCFHRSRX57TPxWbwsUx_mwOkm65Y0QzDNzpCV5NQbtBiw7f_LS-AaYH6wzeT_QLLnrqgsPLVFmoeygeskDUkp3dlrdTQsfZE5rxbWuNJrCdcfcWrdYTcDNt-LHTrMUlNex1jEitqi5iN4DMC9wky58TLdM6PeQnYyF9-SeS-drESj30iEUHkIVs72DwFJsPfAn7YeK8Fr6BPgki5Y2vlGHiWsbdTQkuZwokmgE11rwh7-04X3yi3rPfLKIRqbnGVBfD-VLXLJv4M2aPtTgjNMG5B5sqAZ-6YI8BP7MJB5k9FtpTXQyCxuGc55-1vc7n1oWoKQBXnqGE_ICXMdns8xw9fNdnYm3R9JL_K_AsqeeMKnpFtJ925GfDhhQoLPTnEsXSzReEh78xZJkZ957f9Jy1cvQF4o6N1A8OI_9H_HhJqjjDEqiPML9BasPwGBHFenbfmj4v7axTN2hoz6jnNGfCUHKoXFnqiZnva4R7er5G-FPBkPKv2vebYJ1tiONW_yZhQH1SO60FAE__VYonINsIHHz2ZUzdlsg" TargetMode="External" /><Relationship Id="rId9" Type="http://schemas.openxmlformats.org/officeDocument/2006/relationships/hyperlink" Target="https://www.contratos.gov.co/consultas/detalleProceso.do?numConstancia=23-11-13640353&amp;g-recaptcha-response=03AL8dmw8Q20osQvwWPH32-Ab0N4XkpxcEkIG9O5FKE9fVhRNkV43g51R2Qqw8-mDmU142alY_aQsl1t2bdTJ3n2eW0Hceg4UoL3YBtEk9OKzX_ufafjFqtrwCJGDuQu3JxaScMoreRaGcsX7ULp4AtaUuKgyOiouf8NKwexXF8MeVzVFCKa_2VG3XulvuNF03Xwj3xmpIzwGIzULxOVjgiQLTB1BIMb_VqC_6bWcEtv5nOJ_KlqnE6O7fl-cuoGrylL9dREKZj4G4b1OizLBhblFRRiqCvaQzTegAXqYQENJ1QGKXQmxPoAWEs5KszJQS8kLnamjN1vAnKEgh0MK4D5y3-l0HH6jNT2mnTKOi4-jP6s-Q8wfJHw7T0_y9i-269f9GjcWwMmh8B0jDF35kjizoErYkRxm4Sgh34gDrj8Ie2AMFLdZ3Wr8YRfEQ70LGDjCF9MAIdwolUZchcvVTLrzywRDgdWGtCkGQPGrJMFRBSbfMrad_0A-6gMPfAuEABi8rC0CO5DqPDWuJzoy1HOpxNoOfkfb8H2JzYsWXlBCGVG3eRh9A6v512gFuytGVZuEI0t9a7qArNCIKbUxI9uyACDqzoOzE0RHeANkHNFuI1A54w1UmhNg" TargetMode="External" /><Relationship Id="rId10" Type="http://schemas.openxmlformats.org/officeDocument/2006/relationships/hyperlink" Target="https://www.contratos.gov.co/consultas/detalleProceso.do?numConstancia=23-11-13640150&amp;g-recaptcha-response=03AL8dmw-AIgxguwmPx1v7mKQJAY9Tda3Z1_d1mDnCgnpNMhVqo1zb2t1rYVzLQLYJyQRf-gwWKBQ14K_rTBzredfPj_WbuZGjsEPz2ercvzJjg3NljL8hF-rma2DYf7f3g038Bj4FKY2llYPjD0tB8UXmtsVp92x3MJ_F8XyV34FVaPkmD_TzPC-3XY5lLZqIQdiZ67UukA5dPcok0dE4aoen21Rir64iqV0uOWWy6iZ0xAVTbdXGoE-jrJ6fLrsVGlGErEwWw6wxVPQXSw9Aa7-pAoBKbsyRcGMr1a-zqIUC8gee_sGbDqX3kCx3YGBha3JLR5uJsPaoyTJIUwnBGn9PfsZ09TY34uLNhDH5v3dYuVwsZrQ-4IGVGgAGq_Ho-nS6w4TdUUMX72lQbPBwEnkN4o6GCe2CGbbnv85AaabF7S1tzgoKaXRs2qjPPUX36KM3KZvGipbOMp33Er1tA8fsvfcQkMpoKWsuFSSXumcEIMdja4hnaaFeOdxgrZO04hzHHeWZdCpngNZG1R4S4LACSeUAagihdXevQNPWzvA6Z_MbX5rw7EAbaqtotOQ_-8qyvlfQAGMQFiLbwTbpuEcwInjIwJd80xSRwNcGtWghQiXpf2W21pU" TargetMode="External" /><Relationship Id="rId11" Type="http://schemas.openxmlformats.org/officeDocument/2006/relationships/hyperlink" Target="https://www.contratos.gov.co/consultas/detalleProceso.do?numConstancia=23-11-13639765&amp;g-recaptcha-response=03AL8dmw-Dqku8K4zj7D2T3uwMS-0Aq8Hq5IorCItU98aIS0ClZmxvxLSYfK2KUJf1vIdJTwQaor-76x_n206nCh16_apJ1eC8POcjdlISEgkdHAcOmMmi6BwzrbSZLbGTIv_VjS2k4uvxaftVSHz7rRv9V2e7H7uSQLMGf7qALgFGQ0p8MAruIETgznZm-ukV9noNz1plOFMxp4dgqMqXekAgnCy-ddUvNaH-KP4w81jelm0GmTSlNZi6vSRojutt_MvIT2xJAPspamHWqI5ZQ294E0sFqEjYn9SAQAnCaI5QUHBX6biyuF-BZ-WF7M_OLwU6KVQv-v6hVqfd2UzlRnG8wuYQ8Aje4hu4QWM9HjgCN7ap43AAuMmSYO-UBUkZK3Go7OpmCFCb4XeSrYsp-oVdes-RJtYUVsRQwjBobT4SmhXwE2j2aP2ZSb2mF_m4QMVF7j83Sg-CXSFJ4nIuDf6ry5uNzRpycfjpP87t9TxjJ5KGRW4USvory_bQ5SXqFuEFHhXe4XhCLQoO8rFAb-_qqOO2hTV_ClPPCsvoi2h5lIrk0lfxqxIxnBaXovPZL3J8FEq7G1pUD7EHuEHQVS9RO-jSBcv1A_oTnVs_RusTK5WkELD_JTc" TargetMode="External" /><Relationship Id="rId12" Type="http://schemas.openxmlformats.org/officeDocument/2006/relationships/hyperlink" Target="https://www.contratos.gov.co/consultas/detalleProceso.do?numConstancia=23-21-37406&amp;g-recaptcha-response=03AL8dmw8FchhPaws0QLAt1Pm92ajxaQibbw31LkeZNQuOyNtIRJkuQnG6YyadDZez516YCHzb94bC8TT7RVni0d35DcFRMG34qqkXm3smly0QpJmHAoP_hTk7MBjXsdo3c0IbUp4ZBCwcwOckzkdUkNg5HbR-8o1yVEjF7hfClSS4JSg03k3hiIrzXDo7xIoV28gFp6z79dhIxLr3Ny6POlfyAiDlBLcRz0zpG4SttKZhYQzYhSQYQmIaY52SeJv6BVT--EsquIyLPFRg7ofN7CR6QVT_YPtiXW-VBeigM7eP2X8Djx-VKQ74sq1nKHKTxTbi775iXlkqlS3fQ5xukHyiwHpUu5pRmd9XDAFEn6MsHheShiCnSuYXutxeECUEvmZuHmiaPn-jWS-eG2OZIuGzRWQPk2dDY0iGs8L590vyoZMyM-zkbfIaN77wqBPwOFdDq6eg3OBggnl1sOAOfzjeEKWcF9vK8Ceapw7NTmwQk47C1sgfJ3u4F1DqP-1swmrWlHn2FdyeuiZFVdtDJ9TnuOVUAWVSjQm3KsZ9sIpVtac6h_P3EILCJSOhONMz8Ox9n0U7weS5XMebaZmrXJr3yIoAi2GF1OA9OgMwC9DJKVVdXpxcOWA" TargetMode="External" /><Relationship Id="rId13" Type="http://schemas.openxmlformats.org/officeDocument/2006/relationships/hyperlink" Target="mailto:contratos@arboletes-antioquia.gov.co" TargetMode="External" /><Relationship Id="rId14" Type="http://schemas.openxmlformats.org/officeDocument/2006/relationships/hyperlink" Target="javascript:%20consultaProceso('23-13-13650027')" TargetMode="External" /><Relationship Id="rId15" Type="http://schemas.openxmlformats.org/officeDocument/2006/relationships/hyperlink" Target="javascript:%20consultaProceso('23-13-13649927')" TargetMode="External" /><Relationship Id="rId16" Type="http://schemas.openxmlformats.org/officeDocument/2006/relationships/hyperlink" Target="javascript:%20consultaProceso('23-13-13649883')" TargetMode="External" /><Relationship Id="rId17" Type="http://schemas.openxmlformats.org/officeDocument/2006/relationships/hyperlink" Target="https://www.contratos.gov.co/consultas/detalleProceso.do?numConstancia=23-13-13650027&amp;g-recaptcha-response=03AL8dmw_o-XNIIs-Y_CHq_TSYGBKt1dMP58sNl-e2bjm7HsB9HV8emGmWz6xqvqxFpRyuYuXljhbkpr31W4pD1DfL2dpnRwbEoHEx43C9xpb3HiYALna4w2kEF5BmfFhjVjfRuljxf5K73jF2Uo8DcgjC6vL5_XSWOpGSu6aspajo_z-yOg8yyng7JGvB9vIT57lTBMnwZkN5C3RdY-lt9953kW2iuUsFuh8EqD7mKAD1lJ72edmsg-j3_6-o0NihfeCUU41JnPrvjtLlVAzuQjGSCTHODUmlRfAr7AsIlMcfHGlafop3bH33bHJ0o5_ihF7RD4i3J1o6f1abTP1pvOIlCpai2dMl0u-fMU-NN9F4HchVREgklfuetDIOM0rHXq6KHxkpcnrHFVjhtrR-IgNKMs8n5cCeKoLrwMh83HSbh9Ipneg9Ag5PdEdcdoBuy_u0lFi9k6htJJLPfEcj-Xw3YmDtI5tiAV571MRiT62GwNwpY22B0gbNqt45ZyQxvKGzJ7Ne0t5XCLY8G24mLCXDf5ZI4E9QBnU13xe1lmgvPk2KyzM79GpY7FTSfB7EvCYFV72c8cr_3AsGRpr8dgCgMyWhloAz1haZZQ5dFFy4CFA7WeH3hOGzIRVRXu0WSbqbvwHkMt5t" TargetMode="External" /><Relationship Id="rId18" Type="http://schemas.openxmlformats.org/officeDocument/2006/relationships/hyperlink" Target="https://www.contratos.gov.co/consultas/detalleProceso.do?numConstancia=23-13-13649927&amp;g-recaptcha-response=03AL8dmw_Ci7ckpjbmUMwuDqF9Nml3geZNsdwNAjX6tnEjFHGnfXVcMCdFigAOiXE1XH7aVkhEI5LUhk3Mezy2v1iwJBaQXiJIz1TcJtO3aslPgJO9b7bPZtajSJ6qP_RNGXxASFDnYo1L-1-Whi6mU9bAoNdKvGqfq9SJOqYFvILkJ_l26wq5fzIGjHIeO0hA_HQVRBqLYGHjnov8HqrrPgk9HbQCDgxjLTg5yI9CpMMEIvOCBuyXXsqCwEo-cuj2JnxyOWmHwjnlifzLnGBVrsnwDr4H6pkFNoNug6JLi96jNHIc5DsfSzUcudNK_Ky2XlkLDgSxWcLqo-bEvh8Zd5pLBD3s1CFEhz3dinpGGeFh-wGI8pff99jclXI4KinWUjOWqEXsdnbtNBA0cGU3EGedj4Mm4807mSNRsmxyyqs4gDDOt8aJjHbgiavWctweJOUycYaRVwAyFl8oSRcrW5r_ux2r8s_h7d7zTP7DD9J4OTyamLI8oI_BQCXN2SyGsN3qIoqs3zcBvjKjWfuubdPyNMSR_rrSJmoBU_3qdO-DN8lzyJiKnm1p4GVsNaFTHUaUPGYMavlT8_z0RF9ftaz2nOWaX_Xlz_RuQfcZzHWLm2Lqdfw8V3I88DdZ-Qjbozwo2U64YVSn" TargetMode="External" /><Relationship Id="rId19" Type="http://schemas.openxmlformats.org/officeDocument/2006/relationships/hyperlink" Target="https://www.contratos.gov.co/consultas/detalleProceso.do?numConstancia=23-13-13649883&amp;g-recaptcha-response=03AL8dmw_9mlzVp2HxRmcE4FwBEinjUuYbnFQcDsmtPZ9Uvy3ymcBcFTI7bhbVP1l473kORJfsK7_PM6MqUI8gcmmvkIMk9ErWjUUkbjrMZjCe60UcE3F38sOHHE7x727UYlB7bHzTIppuNiobxuJdPJqXlox7UCqLaET1-asV8En0IwtOcVN8CKUnQ6jRLDXxisooFeNQKi-UuqbOOO_W8wl7-LhDgK5RFKfDu7pXP2KWBNA4d3Ny7FGM3yznwEA0sMFAQfC9vMO4OWwA3DIV12kWZoRaew6XhoBFDkA-pjT1r1qfJfXGII7lynaCBWpsM9rkzj51q05L3jl9mflpqtLxjj4lBbIwgDWczZyYdr-3xPx3TeoT7gHwdizwDuZ4qD9HATT8-99lC0_O6DzyHIZcmK8IkgPa7dLy8VGRtLZ0OKa04t6b3T_AC_6s0LL6NszDV8hd7I_S0LP5rfrN_C_DhTt6-Uatt4pdt9YRZJQsDNXKLuk7kpMcymeu4m1OtV37sxKC2n2OnmlYAqGIix2J2Zisex69EQGpC9jTT7DeLWX4iT7HzwK-Z9KZty-lpkLyYsDG-tn_yJHq6vAzyWhkfWgY7Z9ah7_Prlyef0sGuVIpWsEOMePodM5pI-TnBj73ItPAnMw6" TargetMode="External" /><Relationship Id="rId20" Type="http://schemas.openxmlformats.org/officeDocument/2006/relationships/hyperlink" Target="mailto:planeacion@murindo-antioquia.gov.co" TargetMode="External" /><Relationship Id="rId21" Type="http://schemas.openxmlformats.org/officeDocument/2006/relationships/hyperlink" Target="mailto:planeacion@murindo-antioquia.gov.co" TargetMode="External" /><Relationship Id="rId22" Type="http://schemas.openxmlformats.org/officeDocument/2006/relationships/hyperlink" Target="mailto:planeacion@murindo-antioquia.gov.co" TargetMode="External" /><Relationship Id="rId23" Type="http://schemas.openxmlformats.org/officeDocument/2006/relationships/hyperlink" Target="javascript:%20consultaProceso('23-11-13639831')" TargetMode="External" /><Relationship Id="rId24" Type="http://schemas.openxmlformats.org/officeDocument/2006/relationships/hyperlink" Target="javascript:%20consultaProceso('23-13-13629063')" TargetMode="External" /><Relationship Id="rId25" Type="http://schemas.openxmlformats.org/officeDocument/2006/relationships/hyperlink" Target="javascript:%20consultaProceso('23-13-13629234')" TargetMode="External" /><Relationship Id="rId26" Type="http://schemas.openxmlformats.org/officeDocument/2006/relationships/hyperlink" Target="javascript:%20consultaProceso('23-13-13639212')" TargetMode="External" /><Relationship Id="rId27" Type="http://schemas.openxmlformats.org/officeDocument/2006/relationships/hyperlink" Target="javascript:%20consultaProceso('23-13-13638968')" TargetMode="External" /><Relationship Id="rId28" Type="http://schemas.openxmlformats.org/officeDocument/2006/relationships/hyperlink" Target="javascript:%20consultaProceso('23-13-13631505')" TargetMode="External" /><Relationship Id="rId29" Type="http://schemas.openxmlformats.org/officeDocument/2006/relationships/hyperlink" Target="javascript:%20consultaProceso('23-13-13631428')" TargetMode="External" /><Relationship Id="rId30" Type="http://schemas.openxmlformats.org/officeDocument/2006/relationships/hyperlink" Target="javascript:%20consultaProceso('23-13-13631373')" TargetMode="External" /><Relationship Id="rId31" Type="http://schemas.openxmlformats.org/officeDocument/2006/relationships/hyperlink" Target="https://www.contratos.gov.co/consultas/detalleProceso.do?numConstancia=23-11-13639831&amp;g-recaptcha-response=03AL8dmw-cooSblrLfwh6QEMyj3zYXx0-0tCJ9nlUA3Ue65F4QxLye1tNzo4nsv93UAMoh_qpDlS_X7sxgzWvDnC982VvEKC23UsGQx0ku1ecYvPorvXIUyQtUyLTlZygCvjXUqR1kq347OHJxg-nlMLzPd8YUgwegPp_NeZGdSx8S-5ElnhlnKQ8IEdWEyIIbAr0VYRBb5qLu_oVwBISVAqI13QKa4QX4soWHGyNCW_ZuI58kJOSPFPqKhBQ8DW16NgUuev7U-jVlL7jxj-_0XA_bzcNROe_gr9YxwE4-J0o8c38E4ZavbHfsy9JiJ7kOc38qDk8HX1mSWUJPtuu-VCzdVWnG6HUYDu8qFBycfhTxoR4Lypezdky8SyWVr3j-NJcIkOO1_S2k4RhDPVdhlvvlAF54neCUZ6zliMCCm6CbiMPp3CPHjI3NmATgKfiMAiQ4p_O82kv7oU7nYgXQkd7RxULNhOlMVy6vwNjl-ZByxeOSDV6sfA1Uxn-5Vi5X-W5nYw_ooDe2ApqNEMfmjlq7fUSx3tJvR9UVIruaX-w2P49kCJqSkUIDGg4xjbSwVfmg2NWO-U5MuzKP8A6F-FzpHlcJYDT4oAWgdwbStBWhZWgW0DfzF6Pc2Bw21NVyJ2K_JyMnPYjG" TargetMode="External" /><Relationship Id="rId32" Type="http://schemas.openxmlformats.org/officeDocument/2006/relationships/hyperlink" Target="https://www.contratos.gov.co/consultas/detalleProceso.do?numConstancia=23-13-13629063&amp;g-recaptcha-response=03AL8dmw-wqRn4g2Zp3o8lIvPtsTlyb8g2Hn6Z0-v0-uYGh7inc7aWHAWHOXcaWTiYi9XSDqLlNrQUqVuAHB1QJsQVNl7nH2-9_-D5Jx3sjovXJEhlY_xxlONJ81I0URHSu8hnMOEHUd2f96Bj68SaVqmOG_FXksrQPe2ZWWCdmiIZ7gAYS3yyrO5rNb5Cx2s7QOCTpock0USzMp2G5_6yhDX42r8Xn5iUUJiuzUdNsIndY2tNs4GqqLD7TrEeO5nowkFUTA6A5o0ZeqAEh5xkvNy3gIIu8rUSLfB6dHQiaENfy1fqmzl7A2FE_cFSsnZrHBb9d9BdFgqLLwc1hU0xr-C6zN_9wNv2CX9Rs6nhzeL-ekjnM4OlOsM-i1i6RW7tHVWqs8rYOdKEN9UkxUWgNy_f8hjlf4mssMVKBfC4rwtaOEi0KGLDeTOHRsXHzuCEYx7BRwinJBvNcREMx0--vqPNB6RXstqLbeDyc9mfE-zEcS_BzBga-7LmfeX5lsidObGP9AcqcMpiS0mX0i1cDfaVoYDAC7hFKRg4Mo53TblGYESp0kHEA2CRnX03KiRefK0j9UBB24zbtnaSqkJ-mNL211ad1kd7IFI7mk80TkBNpOTyqqt1CD-bshyFrhXPRrotlxb1cUeI" TargetMode="External" /><Relationship Id="rId33" Type="http://schemas.openxmlformats.org/officeDocument/2006/relationships/hyperlink" Target="https://www.contratos.gov.co/consultas/detalleProceso.do?numConstancia=23-13-13629234&amp;g-recaptcha-response=03AL8dmw_99yqdnUbGGO5JqxbJ9fZYw6UJYB8k6NQT2AzD6JvhZolRks0QY_mv6dqXGCGGlAQ_hEpAzBAkVYVkMZpakYW3OeL2aOkGAG1cSN6753GPW2omxx4nCPaBfPssf7dVaVqKxOvoFqXep2EiHopdYl46PpdTOWWyl4s4lvuvuSe4TUQe9KdqtKsnBGJKGVUI72NAI6JTtFFfr0OmBD1a6gOUJGOqJ5zfZ-zAyIy_FoHdik1_3Dk95tkxiE_PK6NE7w99anM6o8BKitsIz1dlc220_6l7iBbU7zxNS6MO9jwuk98z1fLR2Q5xbc7eyM4dxL48sCdG5uiLIXWruNxDgUiNKctb5BrMeW7DlMU4gmRpYKVMgBY-OVmXNl6SlDC3bVHB0nppfREKlc0_1dPfMmgGeih8cMi_Eylg3HLnN8r9QSuIJxF1sUR10xQsDzAuaK_tv1hjKniAoTT8NE3hG2aHw5k5g22eG_SN9s_4_a8wg80ElrBLVE_cqTOM64sCF79rLB51lphNYRnGyOhwv0z7xaua5TsQhP9NmR0r1AVmuH--CuTXaYW1T7mqzwSYdr2Ts2ytUA7mo8jvGk3vES2VltIcWT16eJ6cIWxn68G-Br_rVWsZjM5YD0_3zQBORZVxsFhh" TargetMode="External" /><Relationship Id="rId34" Type="http://schemas.openxmlformats.org/officeDocument/2006/relationships/hyperlink" Target="https://www.contratos.gov.co/consultas/detalleProceso.do?numConstancia=23-13-13639212&amp;g-recaptcha-response=03AL8dmw8_jhGpziN7XDcYt_F9BcIWlJ5Io6TQMx9Rdyjn3C_9oL9nrWPH7CgBgPtA9wM6c5Wat1hBMCn1KtfNCrf_xfM-VKlNoEGYzcnJci4x266OK_CK-1aQk8vU6VFibnFtT8sYK2nHScxEU4wuDxkkXjE_x4ZmNMoLhBmvu6mVED_NA2uy5I42ZeY_4CIZ43VPuUTKgAPxmb1M12gf-MO7gkcFgX-0oHgQ1dbsgNlR_-REX_oqbbTRkfjozo5Ty7MZqUOKcbWWmIlvLSufu9p4TC1MqL2MPMfk-Qz0qwPTMH4zOjUSu1FD0nckBXZpqQU8sKLw-3A0E9v_2gtRJSD53EISP2LJMa24PTBL4JW37UGhWczV4XpXW-JXNk6ukzTyKXeutH6y5QUJNhm-Ls3u53XcK76GCyW7Vxbv_aeD859sLKDpSLwrSx4MNZ-sdrGiwaVprKJI5TaXJAqujwF8il1-Czdxi-2ctzGamC8Uj_lS5mcQi12IKTyV1hPDtqF-DSNkbDsBSmpPxHa5f2N3V8snV62kD0t5x5c_KBKsF-q3XS812uwc91dcqp2tW4hV6YwTGE_yGuv8xJ3tyqv-ULTlfOqDcLLYIrQPtaTypZkoPuR3FGjdnMk4KBpLC5gEnT6INePU" TargetMode="External" /><Relationship Id="rId35" Type="http://schemas.openxmlformats.org/officeDocument/2006/relationships/hyperlink" Target="https://www.contratos.gov.co/consultas/detalleProceso.do?numConstancia=23-13-13638968&amp;g-recaptcha-response=03AL8dmw-mSrXUrEP5IdenOJmm51zm4F6_INE1hPFdKkLYvsZmRJU6j8IgCYMJtW6XnF41t3NeWfro2UQtEpvDaROvBX7Le0ns6muSIVHEv2lOZpxJJzGh7PF_7A0qkv7zKlB4RRQUv914lV3HQkGmOd70_SAxeKZvvnxdzVC9lY5tLkAKbavLCTZI7z5If_VE0-lZaPD5VXm01uaScJLm7H8HFCAu_xBHNS5Zey_xGa61i-IKOeFlonnMDAtjsqsPIqxFrN4MD48whD3WjMWcdZLQxs8UHAeaHF7Qo0eDHlCAaZ68yUDxEpazQABwV3DfrRfuhLSvPZpLKc4Y7zgFZjSaWfEgjzxeTKfKv_fwCMxBYErD6VulqdhNjMlnbA4hGXHZAQkFwxGqYV-oCIi31QjCECfAtKNUGz7rqXH-pN91mbEy8EeBqt3upLcjvfCWrR7nX2Ks9rMsu6c4zXz_zpbmt2wCV8Ruf1745RFGlYQHwc-1Gf5Zk_f5OfMdyf_q_mf6IVBEbAZ5Flv2uMsVOuH5jbHT6Mr_uEQRXjuNtBtnTE8UNSeKvOL4LOgfChrHtZYX3umzTyVHi2suf8wNp8DNxoG4oEAaXtMfjBzHPoDb_PB8HH4u__q33_FkowTxktzZb_pqUdhs" TargetMode="External" /><Relationship Id="rId36" Type="http://schemas.openxmlformats.org/officeDocument/2006/relationships/hyperlink" Target="https://www.contratos.gov.co/consultas/detalleProceso.do?numConstancia=23-13-13631505&amp;g-recaptcha-response=03AL8dmw_GQkLdydU6gvufEfwsm8-3GI4SoWSbGlJr4htPDZkuP8r2DcA1G1mPKJGFf0dhZ7jTFKEgw_CEhriaJkTMMhCFHjst_BSxaA4kXB0Fwr7O36QjiQBxIQbTHmtZf2qaH908sR3fxIdKhyTpUVRLFaJGAzwshS2Pac4r6-ppHM8tvZgozxNPq3sCKRc7K4HVqev7ZRL8hnoq2ZitzQpf-8znygpbuFUf8OcjZWQMy-HFPzN6afwtmTE9fYi28yhfE1qnsMyyqxQZDDbGHKh4wNApOLDd3umgEJdcTie8RzAXLe-AIW9LooD61LP0koFjWeqN87at8ZWLpWNktnqX8mJ1XwEKDWP-bV9zKBRY0Dzwhrw_dw1PBUL2vAgjSYlgvDlKXzQVSODOGGM8dtXvVB1yolWVf8yvrTIP4R4XPwe9QHwkArKOvXauaryVqvinKIdeDk6rspDNLSx71L7ISRltWJaXBDLKfnhbRqsEV_bVWyL304mgL3xqBAnV4Qcbc3DDjMLcdt7lGsyTfSYKBZ-EiVoKKoPtX8PI23fIBG4HU5eSTZiFC9qytGSpveO1D4kP_Bq-pf55LmJRWrYr-o1sxUM_rJc3CAkSD7UrYtH9L58i-qLlH9qj8jabwYc_kSRsHYuF" TargetMode="External" /><Relationship Id="rId37" Type="http://schemas.openxmlformats.org/officeDocument/2006/relationships/hyperlink" Target="https://www.contratos.gov.co/consultas/detalleProceso.do?numConstancia=23-13-13631428&amp;g-recaptcha-response=03AL8dmw-n2F0irHDW-C4g_dODDTISOci_zY6vpXj5Bl-SldmOfdAn9mJFC3HYu34EN_xfMGQ-Rwlek_CSAYl70fERVOdoKQEqV0bzLdB-CaW06qPewbgsqIn859NUdAFjKyj1iljoCKbIwDhtmTbZIFPLc_xE6PsZwsSYh67ZnXnW9uyXP9WZFTsJdhRuPi_PqaVwT8CxmsT-qfNCWcNeU0gCK78dtozTOtSkgSWZjU-mVPDvYr_3oCY6Hd3MvQqHH8XuR9LWKy9ITpOdv0eF5_yNVzAXMcHBbtd7-5JQp1wtdVm-Rhtr9186mt-Q9yet8xyedi_-ULJSGBpT9GwWpMz3KmpCgDahNxY4RL7XS34sY8qPIg0ATaV7doMM_wAm95XPVFtTTfaaneTPUq9i33EM_tcE5wjEqMP4P_rYTQKp13QYU1NeVG2-u5xPQ-8EfaeRNz9dhliYFR3GhDJSyo7OBZVHBrFRtSEP_v1vypy4H--yixDkaypIH8GpPeAQg6_LKHJDKEJyftYYD-z1sbkgfPgo_bT86VyFLX1ffxjzBGbvXLiC_vdhEQd4H-GtmVWQ1vOGSfq4rC6EvMIwNvt89eJ_Kmtm23e13ma5S3HpWTE7txWnt6udWEoYWikWUcHYskBgJgiG" TargetMode="External" /><Relationship Id="rId38" Type="http://schemas.openxmlformats.org/officeDocument/2006/relationships/hyperlink" Target="https://www.contratos.gov.co/consultas/detalleProceso.do?numConstancia=23-13-13631373&amp;g-recaptcha-response=03AL8dmw9nlAHqV_nEhYDutBS_cyEDLB0vPhmfagWrLbJ4poJozuxjHGtcalooasbIBbICPCJkLDtuUAUqF4PhTuip5vSLUvQlL-0Vs9eLEcPjn00OCb0XO-z8Op4gh6x-FvKUQvJvGAMH_DB_Ct-ljP2Y_aaK-egLzYT_-A3xy2A0WJOy4sB9xsNq7PBwxeipeV-EVcLZMCZPEEVMYCafuuU9Tq6anjyDR87BWz9oh1PsiEPOWb28Awo23nuwUBWmoCtSJUMwrh8KZHx5u0hDLtXdZhMryZhgKEZIRNZ6ivKkXsleJjnUXPAtyZGyUetCNcrBS6rsr_LlCTBTdeoqGsOl1_37t2kAYgNSONzKnPqOjT41WLHEjocrNNwdwYRXL9Bx0noJ-yN6K-Xi3n9mTNnyDLQhxAdXLfIPrrE-Z8r74Hv3lBwL_ml3INKa4eIGvhcsxbg2JRbR-m0rFxGIYTOCeHSHChXWEjBNpUygB2W8igpY83EfxPLlUkuTouEOzNswkk0vbfD3B0KTw_qoS22NWk7AlB0QEOF-UngvsWLUUNC-4UmfKylnY4KOhWAthuboIV9kZL4zlNROeRj7ToErN2mEcy6Lmo8jN7mRlZ-GVNkwZ6T8adPsF2xxlt-n9To8vlLtkUYR" TargetMode="External" /><Relationship Id="rId39"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V86"/>
  <sheetViews>
    <sheetView showGridLines="0" tabSelected="1" zoomScale="70" zoomScaleNormal="70" zoomScaleSheetLayoutView="85" workbookViewId="0" topLeftCell="A1">
      <selection activeCell="C44" sqref="C44"/>
    </sheetView>
  </sheetViews>
  <sheetFormatPr defaultColWidth="11.421875" defaultRowHeight="15"/>
  <cols>
    <col min="1" max="1" width="152.57421875" style="0" customWidth="1"/>
    <col min="2" max="2" width="20.140625" style="88" bestFit="1" customWidth="1"/>
    <col min="3" max="3" width="30.00390625" style="79" bestFit="1" customWidth="1"/>
    <col min="4" max="4" width="21.00390625" style="88" customWidth="1"/>
    <col min="5" max="5" width="23.57421875" style="79" customWidth="1"/>
    <col min="6" max="6" width="23.28125" style="88" customWidth="1"/>
    <col min="7" max="7" width="27.421875" style="79" customWidth="1"/>
    <col min="8" max="8" width="24.140625" style="88" customWidth="1"/>
    <col min="9" max="9" width="27.00390625" style="79" customWidth="1"/>
    <col min="10" max="10" width="22.7109375" style="88" customWidth="1"/>
    <col min="11" max="11" width="27.7109375" style="79" customWidth="1"/>
    <col min="12" max="12" width="22.140625" style="88" customWidth="1"/>
    <col min="13" max="13" width="30.8515625" style="79" customWidth="1"/>
    <col min="14" max="14" width="11.7109375" style="88" bestFit="1" customWidth="1"/>
    <col min="15" max="15" width="25.140625" style="79" customWidth="1"/>
    <col min="16" max="16" width="11.7109375" style="88" bestFit="1" customWidth="1"/>
    <col min="17" max="17" width="33.28125" style="79" customWidth="1"/>
    <col min="18" max="18" width="14.7109375" style="88" customWidth="1"/>
    <col min="19" max="19" width="29.28125" style="79" customWidth="1"/>
    <col min="20" max="20" width="11.7109375" style="88" bestFit="1" customWidth="1"/>
    <col min="21" max="21" width="26.140625" style="79" customWidth="1"/>
    <col min="22" max="22" width="11.7109375" style="88" bestFit="1" customWidth="1"/>
    <col min="23" max="23" width="26.421875" style="79" customWidth="1"/>
    <col min="24" max="24" width="11.7109375" style="88" bestFit="1" customWidth="1"/>
    <col min="25" max="25" width="28.57421875" style="79" customWidth="1"/>
    <col min="26" max="26" width="11.7109375" style="88" bestFit="1" customWidth="1"/>
    <col min="27" max="27" width="31.421875" style="79" customWidth="1"/>
    <col min="28" max="28" width="17.7109375" style="88" customWidth="1"/>
    <col min="29" max="29" width="26.7109375" style="79" customWidth="1"/>
    <col min="30" max="30" width="11.7109375" style="88" bestFit="1" customWidth="1"/>
    <col min="31" max="31" width="27.7109375" style="79" customWidth="1"/>
    <col min="32" max="32" width="11.57421875" style="88" customWidth="1"/>
    <col min="33" max="33" width="24.7109375" style="79" customWidth="1"/>
    <col min="34" max="34" width="11.7109375" style="88" bestFit="1" customWidth="1"/>
    <col min="35" max="35" width="23.28125" style="79" bestFit="1" customWidth="1"/>
    <col min="36" max="36" width="11.7109375" style="88" bestFit="1" customWidth="1"/>
    <col min="37" max="37" width="23.28125" style="79" bestFit="1" customWidth="1"/>
  </cols>
  <sheetData>
    <row r="1" spans="1:3" ht="45.75" customHeight="1">
      <c r="A1" s="118" t="s">
        <v>35</v>
      </c>
      <c r="B1" s="118"/>
      <c r="C1" s="118"/>
    </row>
    <row r="2" spans="1:3" ht="33.75">
      <c r="A2" s="118" t="s">
        <v>107</v>
      </c>
      <c r="B2" s="118"/>
      <c r="C2" s="118"/>
    </row>
    <row r="3" ht="30.75" customHeight="1"/>
    <row r="4" ht="25.8">
      <c r="A4" s="7" t="s">
        <v>26</v>
      </c>
    </row>
    <row r="5" spans="1:47" s="5" customFormat="1" ht="31.5" customHeight="1">
      <c r="A5" s="8" t="s">
        <v>25</v>
      </c>
      <c r="B5" s="115" t="s">
        <v>48</v>
      </c>
      <c r="C5" s="115"/>
      <c r="D5" s="114" t="s">
        <v>106</v>
      </c>
      <c r="E5" s="115"/>
      <c r="F5" s="114" t="s">
        <v>77</v>
      </c>
      <c r="G5" s="115"/>
      <c r="H5" s="114" t="s">
        <v>66</v>
      </c>
      <c r="I5" s="115"/>
      <c r="J5" s="114" t="s">
        <v>65</v>
      </c>
      <c r="K5" s="115"/>
      <c r="L5" s="114" t="s">
        <v>62</v>
      </c>
      <c r="M5" s="115"/>
      <c r="N5" s="114" t="s">
        <v>61</v>
      </c>
      <c r="O5" s="115"/>
      <c r="P5" s="114" t="s">
        <v>59</v>
      </c>
      <c r="Q5" s="115"/>
      <c r="R5" s="114" t="s">
        <v>53</v>
      </c>
      <c r="S5" s="115"/>
      <c r="T5" s="114" t="s">
        <v>52</v>
      </c>
      <c r="U5" s="115"/>
      <c r="V5" s="114" t="s">
        <v>51</v>
      </c>
      <c r="W5" s="115"/>
      <c r="X5" s="116"/>
      <c r="Y5" s="117"/>
      <c r="Z5" s="116"/>
      <c r="AA5" s="117"/>
      <c r="AB5" s="116"/>
      <c r="AC5" s="117"/>
      <c r="AD5" s="116"/>
      <c r="AE5" s="117"/>
      <c r="AF5" s="116"/>
      <c r="AG5" s="117"/>
      <c r="AH5" s="116"/>
      <c r="AI5" s="117"/>
      <c r="AJ5" s="116"/>
      <c r="AK5" s="117"/>
      <c r="AL5" s="116"/>
      <c r="AM5" s="117"/>
      <c r="AN5" s="116"/>
      <c r="AO5" s="117"/>
      <c r="AP5" s="116"/>
      <c r="AQ5" s="117"/>
      <c r="AR5" s="116"/>
      <c r="AS5" s="117"/>
      <c r="AT5" s="116"/>
      <c r="AU5" s="116"/>
    </row>
    <row r="6" spans="2:47" s="5" customFormat="1" ht="32.25" customHeight="1">
      <c r="B6" s="89" t="s">
        <v>20</v>
      </c>
      <c r="C6" s="81" t="s">
        <v>21</v>
      </c>
      <c r="D6" s="89" t="s">
        <v>20</v>
      </c>
      <c r="E6" s="81" t="s">
        <v>21</v>
      </c>
      <c r="F6" s="89" t="s">
        <v>20</v>
      </c>
      <c r="G6" s="81" t="s">
        <v>21</v>
      </c>
      <c r="H6" s="89" t="s">
        <v>20</v>
      </c>
      <c r="I6" s="81" t="s">
        <v>21</v>
      </c>
      <c r="J6" s="89" t="s">
        <v>20</v>
      </c>
      <c r="K6" s="81" t="s">
        <v>21</v>
      </c>
      <c r="L6" s="89" t="s">
        <v>20</v>
      </c>
      <c r="M6" s="81" t="s">
        <v>21</v>
      </c>
      <c r="N6" s="89" t="s">
        <v>20</v>
      </c>
      <c r="O6" s="81" t="s">
        <v>21</v>
      </c>
      <c r="P6" s="89" t="s">
        <v>20</v>
      </c>
      <c r="Q6" s="81" t="s">
        <v>21</v>
      </c>
      <c r="R6" s="89" t="s">
        <v>20</v>
      </c>
      <c r="S6" s="81" t="s">
        <v>21</v>
      </c>
      <c r="T6" s="89" t="s">
        <v>20</v>
      </c>
      <c r="U6" s="81" t="s">
        <v>21</v>
      </c>
      <c r="V6" s="89" t="s">
        <v>20</v>
      </c>
      <c r="W6" s="81" t="s">
        <v>21</v>
      </c>
      <c r="X6" s="4"/>
      <c r="Y6" s="20"/>
      <c r="Z6" s="4"/>
      <c r="AA6" s="20"/>
      <c r="AB6" s="4"/>
      <c r="AC6" s="20"/>
      <c r="AD6" s="4"/>
      <c r="AE6" s="20"/>
      <c r="AF6" s="4"/>
      <c r="AG6" s="20"/>
      <c r="AH6" s="4"/>
      <c r="AI6" s="20"/>
      <c r="AJ6" s="4"/>
      <c r="AK6" s="20"/>
      <c r="AL6" s="4"/>
      <c r="AM6" s="20"/>
      <c r="AN6" s="4"/>
      <c r="AO6" s="20"/>
      <c r="AP6" s="4"/>
      <c r="AQ6" s="20"/>
      <c r="AR6" s="4"/>
      <c r="AS6" s="20"/>
      <c r="AT6" s="4"/>
      <c r="AU6" s="20"/>
    </row>
    <row r="7" spans="1:47" ht="21">
      <c r="A7" s="6" t="s">
        <v>17</v>
      </c>
      <c r="B7" s="90">
        <f>V7+T7+R7+P7+N7+L7+J7+H7+F7+D7</f>
        <v>1</v>
      </c>
      <c r="C7" s="82">
        <f>W7+U7+S7+Q7+O7+M7+K7+I7+G7+E7</f>
        <v>1200000000</v>
      </c>
      <c r="D7" s="17">
        <v>0</v>
      </c>
      <c r="E7" s="82">
        <v>0</v>
      </c>
      <c r="F7" s="17">
        <v>0</v>
      </c>
      <c r="G7" s="82">
        <v>0</v>
      </c>
      <c r="H7" s="17">
        <v>0</v>
      </c>
      <c r="I7" s="82">
        <v>0</v>
      </c>
      <c r="J7" s="17">
        <v>0</v>
      </c>
      <c r="K7" s="82">
        <v>0</v>
      </c>
      <c r="L7" s="17">
        <v>0</v>
      </c>
      <c r="M7" s="82">
        <v>0</v>
      </c>
      <c r="N7" s="17">
        <v>1</v>
      </c>
      <c r="O7" s="82">
        <v>1200000000</v>
      </c>
      <c r="P7" s="17">
        <v>0</v>
      </c>
      <c r="Q7" s="82">
        <v>0</v>
      </c>
      <c r="R7" s="17">
        <v>0</v>
      </c>
      <c r="S7" s="82">
        <v>0</v>
      </c>
      <c r="T7" s="17">
        <v>0</v>
      </c>
      <c r="U7" s="82">
        <v>0</v>
      </c>
      <c r="V7" s="17">
        <v>0</v>
      </c>
      <c r="W7" s="82">
        <v>0</v>
      </c>
      <c r="X7" s="21"/>
      <c r="Y7" s="22"/>
      <c r="Z7" s="21"/>
      <c r="AA7" s="22"/>
      <c r="AB7" s="21"/>
      <c r="AC7" s="22"/>
      <c r="AD7" s="21"/>
      <c r="AE7" s="22"/>
      <c r="AF7" s="23"/>
      <c r="AG7" s="22"/>
      <c r="AH7" s="21"/>
      <c r="AI7" s="24"/>
      <c r="AJ7" s="25"/>
      <c r="AK7" s="22"/>
      <c r="AL7" s="25"/>
      <c r="AM7" s="24"/>
      <c r="AN7" s="26"/>
      <c r="AO7" s="22"/>
      <c r="AP7" s="27"/>
      <c r="AQ7" s="28"/>
      <c r="AR7" s="27"/>
      <c r="AS7" s="28"/>
      <c r="AT7" s="27"/>
      <c r="AU7" s="28"/>
    </row>
    <row r="8" spans="1:47" ht="21">
      <c r="A8" s="6" t="s">
        <v>23</v>
      </c>
      <c r="B8" s="90">
        <f aca="true" t="shared" si="0" ref="B8:B11">V8+T8+R8+P8+N8+L8+J8+H8+F8+D8</f>
        <v>4</v>
      </c>
      <c r="C8" s="82">
        <f aca="true" t="shared" si="1" ref="C8:C11">W8+U8+S8+Q8+O8+M8+K8+I8+G8+E8</f>
        <v>1866411307</v>
      </c>
      <c r="D8" s="17">
        <v>0</v>
      </c>
      <c r="E8" s="82">
        <v>0</v>
      </c>
      <c r="F8" s="17">
        <v>1</v>
      </c>
      <c r="G8" s="82">
        <v>200000000</v>
      </c>
      <c r="H8" s="17">
        <v>2</v>
      </c>
      <c r="I8" s="82">
        <v>1394643018</v>
      </c>
      <c r="J8" s="17">
        <v>0</v>
      </c>
      <c r="K8" s="82">
        <v>0</v>
      </c>
      <c r="L8" s="17">
        <v>0</v>
      </c>
      <c r="M8" s="82">
        <v>0</v>
      </c>
      <c r="N8" s="17">
        <v>1</v>
      </c>
      <c r="O8" s="82">
        <v>271768289</v>
      </c>
      <c r="P8" s="17">
        <v>0</v>
      </c>
      <c r="Q8" s="82">
        <v>0</v>
      </c>
      <c r="R8" s="17">
        <v>0</v>
      </c>
      <c r="S8" s="82">
        <v>0</v>
      </c>
      <c r="T8" s="17">
        <v>0</v>
      </c>
      <c r="U8" s="82">
        <v>0</v>
      </c>
      <c r="V8" s="17">
        <v>0</v>
      </c>
      <c r="W8" s="82">
        <v>0</v>
      </c>
      <c r="X8" s="21"/>
      <c r="Y8" s="22"/>
      <c r="Z8" s="21"/>
      <c r="AA8" s="22"/>
      <c r="AB8" s="21"/>
      <c r="AC8" s="22"/>
      <c r="AD8" s="21"/>
      <c r="AE8" s="22"/>
      <c r="AF8" s="23"/>
      <c r="AG8" s="22"/>
      <c r="AH8" s="21"/>
      <c r="AI8" s="24"/>
      <c r="AJ8" s="25"/>
      <c r="AK8" s="22"/>
      <c r="AL8" s="25"/>
      <c r="AM8" s="24"/>
      <c r="AN8" s="26"/>
      <c r="AO8" s="22"/>
      <c r="AP8" s="27"/>
      <c r="AQ8" s="28"/>
      <c r="AR8" s="27"/>
      <c r="AS8" s="28"/>
      <c r="AT8" s="27"/>
      <c r="AU8" s="28"/>
    </row>
    <row r="9" spans="1:47" ht="21">
      <c r="A9" s="6" t="s">
        <v>22</v>
      </c>
      <c r="B9" s="90">
        <f t="shared" si="0"/>
        <v>3</v>
      </c>
      <c r="C9" s="82">
        <f t="shared" si="1"/>
        <v>2126267650</v>
      </c>
      <c r="D9" s="17">
        <v>1</v>
      </c>
      <c r="E9" s="82">
        <v>179961554</v>
      </c>
      <c r="F9" s="17">
        <v>1</v>
      </c>
      <c r="G9" s="82">
        <v>600000000</v>
      </c>
      <c r="H9" s="17">
        <v>0</v>
      </c>
      <c r="I9" s="82">
        <v>0</v>
      </c>
      <c r="J9" s="17">
        <v>0</v>
      </c>
      <c r="K9" s="82">
        <v>0</v>
      </c>
      <c r="L9" s="17">
        <v>1</v>
      </c>
      <c r="M9" s="82">
        <v>1346306096</v>
      </c>
      <c r="N9" s="17">
        <v>0</v>
      </c>
      <c r="O9" s="82">
        <v>0</v>
      </c>
      <c r="P9" s="17">
        <v>0</v>
      </c>
      <c r="Q9" s="82">
        <v>0</v>
      </c>
      <c r="R9" s="17">
        <v>0</v>
      </c>
      <c r="S9" s="82">
        <v>0</v>
      </c>
      <c r="T9" s="17">
        <v>0</v>
      </c>
      <c r="U9" s="82">
        <v>0</v>
      </c>
      <c r="V9" s="17">
        <v>0</v>
      </c>
      <c r="W9" s="82">
        <v>0</v>
      </c>
      <c r="X9" s="21"/>
      <c r="Y9" s="22"/>
      <c r="Z9" s="21"/>
      <c r="AA9" s="22"/>
      <c r="AB9" s="21"/>
      <c r="AC9" s="22"/>
      <c r="AD9" s="21"/>
      <c r="AE9" s="22"/>
      <c r="AF9" s="23"/>
      <c r="AG9" s="22"/>
      <c r="AH9" s="21"/>
      <c r="AI9" s="24"/>
      <c r="AJ9" s="25"/>
      <c r="AK9" s="22"/>
      <c r="AL9" s="25"/>
      <c r="AM9" s="24"/>
      <c r="AN9" s="26"/>
      <c r="AO9" s="22"/>
      <c r="AP9" s="27"/>
      <c r="AQ9" s="28"/>
      <c r="AR9" s="27"/>
      <c r="AS9" s="28"/>
      <c r="AT9" s="27"/>
      <c r="AU9" s="28"/>
    </row>
    <row r="10" spans="1:47" ht="21">
      <c r="A10" s="6" t="s">
        <v>18</v>
      </c>
      <c r="B10" s="90">
        <f t="shared" si="0"/>
        <v>22</v>
      </c>
      <c r="C10" s="82">
        <f t="shared" si="1"/>
        <v>11400681553</v>
      </c>
      <c r="D10" s="17">
        <v>2</v>
      </c>
      <c r="E10" s="82">
        <v>889122424</v>
      </c>
      <c r="F10" s="17">
        <v>0</v>
      </c>
      <c r="G10" s="82">
        <v>0</v>
      </c>
      <c r="H10" s="17">
        <v>6</v>
      </c>
      <c r="I10" s="82">
        <v>2821058953</v>
      </c>
      <c r="J10" s="17">
        <v>4</v>
      </c>
      <c r="K10" s="82">
        <v>1430163481</v>
      </c>
      <c r="L10" s="17">
        <v>2</v>
      </c>
      <c r="M10" s="82">
        <v>612928156</v>
      </c>
      <c r="N10" s="17">
        <v>2</v>
      </c>
      <c r="O10" s="82">
        <v>2051783558</v>
      </c>
      <c r="P10" s="17">
        <v>3</v>
      </c>
      <c r="Q10" s="82">
        <v>641656421</v>
      </c>
      <c r="R10" s="17">
        <v>1</v>
      </c>
      <c r="S10" s="82">
        <v>2289501000</v>
      </c>
      <c r="T10" s="17">
        <v>2</v>
      </c>
      <c r="U10" s="82">
        <v>664467560</v>
      </c>
      <c r="V10" s="17">
        <v>0</v>
      </c>
      <c r="W10" s="82">
        <v>0</v>
      </c>
      <c r="X10" s="21"/>
      <c r="Y10" s="22"/>
      <c r="Z10" s="21"/>
      <c r="AA10" s="22"/>
      <c r="AB10" s="21"/>
      <c r="AC10" s="22"/>
      <c r="AD10" s="21"/>
      <c r="AE10" s="22"/>
      <c r="AF10" s="23"/>
      <c r="AG10" s="22"/>
      <c r="AH10" s="21"/>
      <c r="AI10" s="24"/>
      <c r="AJ10" s="25"/>
      <c r="AK10" s="22"/>
      <c r="AL10" s="25"/>
      <c r="AM10" s="24"/>
      <c r="AN10" s="26"/>
      <c r="AO10" s="22"/>
      <c r="AP10" s="27"/>
      <c r="AQ10" s="28"/>
      <c r="AR10" s="27"/>
      <c r="AS10" s="28"/>
      <c r="AT10" s="27"/>
      <c r="AU10" s="28"/>
    </row>
    <row r="11" spans="1:47" ht="21">
      <c r="A11" s="6" t="s">
        <v>19</v>
      </c>
      <c r="B11" s="90">
        <f t="shared" si="0"/>
        <v>27</v>
      </c>
      <c r="C11" s="82">
        <f t="shared" si="1"/>
        <v>20957491495.86</v>
      </c>
      <c r="D11" s="17">
        <v>3</v>
      </c>
      <c r="E11" s="82">
        <v>2232366770</v>
      </c>
      <c r="F11" s="17">
        <v>3</v>
      </c>
      <c r="G11" s="82">
        <v>2189586780</v>
      </c>
      <c r="H11" s="17">
        <v>4</v>
      </c>
      <c r="I11" s="82">
        <v>6224178126</v>
      </c>
      <c r="J11" s="17">
        <v>1</v>
      </c>
      <c r="K11" s="82">
        <v>280480000</v>
      </c>
      <c r="L11" s="17">
        <v>8</v>
      </c>
      <c r="M11" s="82">
        <v>5499532030.860001</v>
      </c>
      <c r="N11" s="17">
        <v>3</v>
      </c>
      <c r="O11" s="82">
        <v>534658306</v>
      </c>
      <c r="P11" s="17">
        <v>0</v>
      </c>
      <c r="Q11" s="82">
        <v>0</v>
      </c>
      <c r="R11" s="17">
        <v>2</v>
      </c>
      <c r="S11" s="82">
        <v>1031064196</v>
      </c>
      <c r="T11" s="17">
        <v>0</v>
      </c>
      <c r="U11" s="82">
        <v>0</v>
      </c>
      <c r="V11" s="17">
        <v>3</v>
      </c>
      <c r="W11" s="82">
        <v>2965625287</v>
      </c>
      <c r="X11" s="21"/>
      <c r="Y11" s="22"/>
      <c r="Z11" s="21"/>
      <c r="AA11" s="22"/>
      <c r="AB11" s="21"/>
      <c r="AC11" s="22"/>
      <c r="AD11" s="21"/>
      <c r="AE11" s="22"/>
      <c r="AF11" s="23"/>
      <c r="AG11" s="22"/>
      <c r="AH11" s="21"/>
      <c r="AI11" s="24"/>
      <c r="AJ11" s="25"/>
      <c r="AK11" s="22"/>
      <c r="AL11" s="25"/>
      <c r="AM11" s="24"/>
      <c r="AN11" s="26"/>
      <c r="AO11" s="22"/>
      <c r="AP11" s="27"/>
      <c r="AQ11" s="28"/>
      <c r="AR11" s="27"/>
      <c r="AS11" s="28"/>
      <c r="AT11" s="27"/>
      <c r="AU11" s="28"/>
    </row>
    <row r="12" spans="1:47" ht="21">
      <c r="A12" s="9" t="s">
        <v>31</v>
      </c>
      <c r="B12" s="91">
        <f aca="true" t="shared" si="2" ref="B12:V12">SUM(B7:B11)</f>
        <v>57</v>
      </c>
      <c r="C12" s="83">
        <f t="shared" si="2"/>
        <v>37550852005.86</v>
      </c>
      <c r="D12" s="18">
        <f>SUM(D7:D11)</f>
        <v>6</v>
      </c>
      <c r="E12" s="83">
        <f>SUM(E7:E11)</f>
        <v>3301450748</v>
      </c>
      <c r="F12" s="18">
        <f>SUM(F7:F11)</f>
        <v>5</v>
      </c>
      <c r="G12" s="83">
        <f>SUM(G7:G11)</f>
        <v>2989586780</v>
      </c>
      <c r="H12" s="18">
        <f>SUM(H7:H11)</f>
        <v>12</v>
      </c>
      <c r="I12" s="83">
        <f>SUM(I7:I11)</f>
        <v>10439880097</v>
      </c>
      <c r="J12" s="18">
        <f aca="true" t="shared" si="3" ref="J12:O12">SUM(J7:J11)</f>
        <v>5</v>
      </c>
      <c r="K12" s="83">
        <f t="shared" si="3"/>
        <v>1710643481</v>
      </c>
      <c r="L12" s="18">
        <f t="shared" si="3"/>
        <v>11</v>
      </c>
      <c r="M12" s="83">
        <f t="shared" si="3"/>
        <v>7458766282.860001</v>
      </c>
      <c r="N12" s="18">
        <f t="shared" si="3"/>
        <v>7</v>
      </c>
      <c r="O12" s="83">
        <f t="shared" si="3"/>
        <v>4058210153</v>
      </c>
      <c r="P12" s="18">
        <f aca="true" t="shared" si="4" ref="P12:U12">SUM(P7:P11)</f>
        <v>3</v>
      </c>
      <c r="Q12" s="83">
        <f t="shared" si="4"/>
        <v>641656421</v>
      </c>
      <c r="R12" s="18">
        <f t="shared" si="4"/>
        <v>3</v>
      </c>
      <c r="S12" s="83">
        <f t="shared" si="4"/>
        <v>3320565196</v>
      </c>
      <c r="T12" s="18">
        <f t="shared" si="4"/>
        <v>2</v>
      </c>
      <c r="U12" s="83">
        <f t="shared" si="4"/>
        <v>664467560</v>
      </c>
      <c r="V12" s="18">
        <f t="shared" si="2"/>
        <v>3</v>
      </c>
      <c r="W12" s="83">
        <f>SUM(W7:W11)</f>
        <v>2965625287</v>
      </c>
      <c r="X12" s="29"/>
      <c r="Y12" s="30"/>
      <c r="Z12" s="29"/>
      <c r="AA12" s="30"/>
      <c r="AB12" s="29"/>
      <c r="AC12" s="30"/>
      <c r="AD12" s="29"/>
      <c r="AE12" s="30"/>
      <c r="AF12" s="31"/>
      <c r="AG12" s="30"/>
      <c r="AH12" s="29"/>
      <c r="AI12" s="32"/>
      <c r="AJ12" s="33"/>
      <c r="AK12" s="30"/>
      <c r="AL12" s="33"/>
      <c r="AM12" s="32"/>
      <c r="AN12" s="34"/>
      <c r="AO12" s="30"/>
      <c r="AP12" s="35"/>
      <c r="AQ12" s="36"/>
      <c r="AR12" s="35"/>
      <c r="AS12" s="36"/>
      <c r="AT12" s="35"/>
      <c r="AU12" s="36"/>
    </row>
    <row r="13" spans="4:37" ht="15">
      <c r="D13"/>
      <c r="E13"/>
      <c r="F13"/>
      <c r="G13"/>
      <c r="H13"/>
      <c r="I13"/>
      <c r="J13"/>
      <c r="K13"/>
      <c r="L13"/>
      <c r="M13"/>
      <c r="N13"/>
      <c r="O13"/>
      <c r="P13"/>
      <c r="Q13"/>
      <c r="R13"/>
      <c r="S13"/>
      <c r="T13"/>
      <c r="U13"/>
      <c r="V13"/>
      <c r="W13"/>
      <c r="X13"/>
      <c r="Y13"/>
      <c r="Z13"/>
      <c r="AA13"/>
      <c r="AB13"/>
      <c r="AC13"/>
      <c r="AD13"/>
      <c r="AE13"/>
      <c r="AF13"/>
      <c r="AG13"/>
      <c r="AH13"/>
      <c r="AI13"/>
      <c r="AJ13"/>
      <c r="AK13"/>
    </row>
    <row r="14" spans="4:37" ht="15">
      <c r="D14"/>
      <c r="E14"/>
      <c r="F14"/>
      <c r="G14"/>
      <c r="H14"/>
      <c r="I14"/>
      <c r="J14"/>
      <c r="K14"/>
      <c r="L14"/>
      <c r="M14"/>
      <c r="N14"/>
      <c r="O14"/>
      <c r="P14"/>
      <c r="Q14"/>
      <c r="R14"/>
      <c r="S14"/>
      <c r="T14"/>
      <c r="U14"/>
      <c r="V14"/>
      <c r="W14"/>
      <c r="X14"/>
      <c r="Y14"/>
      <c r="Z14"/>
      <c r="AA14"/>
      <c r="AB14"/>
      <c r="AC14"/>
      <c r="AD14"/>
      <c r="AE14"/>
      <c r="AF14"/>
      <c r="AG14"/>
      <c r="AH14"/>
      <c r="AI14"/>
      <c r="AJ14"/>
      <c r="AK14"/>
    </row>
    <row r="15" spans="1:37" ht="25.8" customHeight="1">
      <c r="A15" s="7" t="s">
        <v>28</v>
      </c>
      <c r="D15"/>
      <c r="E15"/>
      <c r="F15"/>
      <c r="G15"/>
      <c r="H15"/>
      <c r="I15"/>
      <c r="J15"/>
      <c r="K15"/>
      <c r="L15"/>
      <c r="M15"/>
      <c r="N15"/>
      <c r="O15"/>
      <c r="P15"/>
      <c r="Q15"/>
      <c r="R15"/>
      <c r="S15"/>
      <c r="T15"/>
      <c r="U15"/>
      <c r="V15"/>
      <c r="W15"/>
      <c r="X15"/>
      <c r="Y15"/>
      <c r="Z15"/>
      <c r="AA15"/>
      <c r="AB15"/>
      <c r="AC15"/>
      <c r="AD15"/>
      <c r="AE15"/>
      <c r="AF15"/>
      <c r="AG15"/>
      <c r="AH15"/>
      <c r="AI15"/>
      <c r="AJ15"/>
      <c r="AK15"/>
    </row>
    <row r="16" spans="1:48" s="5" customFormat="1" ht="31.5" customHeight="1">
      <c r="A16" s="8" t="s">
        <v>29</v>
      </c>
      <c r="B16" s="115" t="s">
        <v>48</v>
      </c>
      <c r="C16" s="115"/>
      <c r="D16" s="114" t="s">
        <v>106</v>
      </c>
      <c r="E16" s="115"/>
      <c r="F16" s="114" t="s">
        <v>77</v>
      </c>
      <c r="G16" s="115"/>
      <c r="H16" s="114" t="s">
        <v>66</v>
      </c>
      <c r="I16" s="115"/>
      <c r="J16" s="114" t="s">
        <v>65</v>
      </c>
      <c r="K16" s="115"/>
      <c r="L16" s="114" t="s">
        <v>62</v>
      </c>
      <c r="M16" s="115"/>
      <c r="N16" s="114" t="s">
        <v>61</v>
      </c>
      <c r="O16" s="115"/>
      <c r="P16" s="114" t="s">
        <v>59</v>
      </c>
      <c r="Q16" s="115"/>
      <c r="R16" s="114" t="s">
        <v>53</v>
      </c>
      <c r="S16" s="115"/>
      <c r="T16" s="114" t="s">
        <v>52</v>
      </c>
      <c r="U16" s="115"/>
      <c r="V16" s="114" t="s">
        <v>51</v>
      </c>
      <c r="W16" s="115"/>
      <c r="X16" s="116"/>
      <c r="Y16" s="117"/>
      <c r="Z16" s="116"/>
      <c r="AA16" s="117"/>
      <c r="AB16" s="116"/>
      <c r="AC16" s="117"/>
      <c r="AD16" s="116"/>
      <c r="AE16" s="117"/>
      <c r="AF16" s="116"/>
      <c r="AG16" s="117"/>
      <c r="AH16" s="116"/>
      <c r="AI16" s="117"/>
      <c r="AJ16" s="116"/>
      <c r="AK16" s="117"/>
      <c r="AL16" s="116"/>
      <c r="AM16" s="117"/>
      <c r="AN16" s="116"/>
      <c r="AO16" s="117"/>
      <c r="AP16" s="116"/>
      <c r="AQ16" s="117"/>
      <c r="AR16" s="116"/>
      <c r="AS16" s="117"/>
      <c r="AT16" s="116"/>
      <c r="AU16" s="116"/>
      <c r="AV16"/>
    </row>
    <row r="17" spans="2:48" s="5" customFormat="1" ht="32.25" customHeight="1">
      <c r="B17" s="89" t="s">
        <v>20</v>
      </c>
      <c r="C17" s="81" t="s">
        <v>21</v>
      </c>
      <c r="D17" s="89" t="s">
        <v>20</v>
      </c>
      <c r="E17" s="81" t="s">
        <v>21</v>
      </c>
      <c r="F17" s="89" t="s">
        <v>20</v>
      </c>
      <c r="G17" s="81" t="s">
        <v>21</v>
      </c>
      <c r="H17" s="89" t="s">
        <v>20</v>
      </c>
      <c r="I17" s="81" t="s">
        <v>21</v>
      </c>
      <c r="J17" s="89" t="s">
        <v>20</v>
      </c>
      <c r="K17" s="81" t="s">
        <v>21</v>
      </c>
      <c r="L17" s="89" t="s">
        <v>20</v>
      </c>
      <c r="M17" s="81" t="s">
        <v>21</v>
      </c>
      <c r="N17" s="89" t="s">
        <v>20</v>
      </c>
      <c r="O17" s="81" t="s">
        <v>21</v>
      </c>
      <c r="P17" s="89" t="s">
        <v>20</v>
      </c>
      <c r="Q17" s="81" t="s">
        <v>21</v>
      </c>
      <c r="R17" s="89" t="s">
        <v>20</v>
      </c>
      <c r="S17" s="81" t="s">
        <v>21</v>
      </c>
      <c r="T17" s="89" t="s">
        <v>20</v>
      </c>
      <c r="U17" s="81" t="s">
        <v>21</v>
      </c>
      <c r="V17" s="89" t="s">
        <v>20</v>
      </c>
      <c r="W17" s="81" t="s">
        <v>21</v>
      </c>
      <c r="X17" s="4"/>
      <c r="Y17" s="20"/>
      <c r="Z17" s="4"/>
      <c r="AA17" s="20"/>
      <c r="AB17" s="4"/>
      <c r="AC17" s="20"/>
      <c r="AD17" s="4"/>
      <c r="AE17" s="20"/>
      <c r="AF17" s="4"/>
      <c r="AG17" s="20"/>
      <c r="AH17" s="4"/>
      <c r="AI17" s="20"/>
      <c r="AJ17" s="4"/>
      <c r="AK17" s="20"/>
      <c r="AL17" s="4"/>
      <c r="AM17" s="20"/>
      <c r="AN17" s="4"/>
      <c r="AO17" s="20"/>
      <c r="AP17" s="4"/>
      <c r="AQ17" s="20"/>
      <c r="AR17" s="4"/>
      <c r="AS17" s="20"/>
      <c r="AT17" s="4"/>
      <c r="AU17" s="20"/>
      <c r="AV17"/>
    </row>
    <row r="18" spans="1:47" ht="21" customHeight="1">
      <c r="A18" s="6" t="s">
        <v>17</v>
      </c>
      <c r="B18" s="90">
        <f>V18+T18+R18+P18+N18+L18+J18+H18+F18+D18</f>
        <v>0</v>
      </c>
      <c r="C18" s="82">
        <f>W18+U18+S18+Q18+O18+M18+K18+I18+G18+E18</f>
        <v>0</v>
      </c>
      <c r="D18" s="17">
        <v>0</v>
      </c>
      <c r="E18" s="82">
        <v>0</v>
      </c>
      <c r="F18" s="17">
        <v>0</v>
      </c>
      <c r="G18" s="82">
        <v>0</v>
      </c>
      <c r="H18" s="17">
        <v>0</v>
      </c>
      <c r="I18" s="82">
        <v>0</v>
      </c>
      <c r="J18" s="17">
        <v>0</v>
      </c>
      <c r="K18" s="82">
        <v>0</v>
      </c>
      <c r="L18" s="17">
        <v>0</v>
      </c>
      <c r="M18" s="82">
        <v>0</v>
      </c>
      <c r="N18" s="17">
        <v>0</v>
      </c>
      <c r="O18" s="82">
        <v>0</v>
      </c>
      <c r="P18" s="17">
        <v>0</v>
      </c>
      <c r="Q18" s="82">
        <v>0</v>
      </c>
      <c r="R18" s="17">
        <v>0</v>
      </c>
      <c r="S18" s="82">
        <v>0</v>
      </c>
      <c r="T18" s="17">
        <v>0</v>
      </c>
      <c r="U18" s="82">
        <v>0</v>
      </c>
      <c r="V18" s="17">
        <v>0</v>
      </c>
      <c r="W18" s="82">
        <v>0</v>
      </c>
      <c r="X18" s="21"/>
      <c r="Y18" s="22"/>
      <c r="Z18" s="21"/>
      <c r="AA18" s="22"/>
      <c r="AB18" s="21"/>
      <c r="AC18" s="24"/>
      <c r="AD18" s="21"/>
      <c r="AE18" s="22"/>
      <c r="AF18" s="23"/>
      <c r="AG18" s="22"/>
      <c r="AH18" s="21"/>
      <c r="AI18" s="24"/>
      <c r="AJ18" s="21"/>
      <c r="AK18" s="22"/>
      <c r="AL18" s="25"/>
      <c r="AM18" s="24"/>
      <c r="AN18" s="26"/>
      <c r="AO18" s="24"/>
      <c r="AP18" s="27"/>
      <c r="AQ18" s="28"/>
      <c r="AR18" s="27"/>
      <c r="AS18" s="28"/>
      <c r="AT18" s="27"/>
      <c r="AU18" s="28"/>
    </row>
    <row r="19" spans="1:47" ht="21">
      <c r="A19" s="6" t="s">
        <v>23</v>
      </c>
      <c r="B19" s="90">
        <f aca="true" t="shared" si="5" ref="B19:B22">V19+T19+R19+P19+N19+L19+J19+H19+F19+D19</f>
        <v>1</v>
      </c>
      <c r="C19" s="82">
        <f aca="true" t="shared" si="6" ref="C19:C22">W19+U19+S19+Q19+O19+M19+K19+I19+G19+E19</f>
        <v>32475000</v>
      </c>
      <c r="D19" s="17">
        <v>0</v>
      </c>
      <c r="E19" s="82">
        <v>0</v>
      </c>
      <c r="F19" s="17">
        <v>0</v>
      </c>
      <c r="G19" s="82">
        <v>0</v>
      </c>
      <c r="H19" s="17">
        <v>1</v>
      </c>
      <c r="I19" s="82">
        <v>32475000</v>
      </c>
      <c r="J19" s="17">
        <v>0</v>
      </c>
      <c r="K19" s="82">
        <v>0</v>
      </c>
      <c r="L19" s="17">
        <v>0</v>
      </c>
      <c r="M19" s="82">
        <v>0</v>
      </c>
      <c r="N19" s="17">
        <v>0</v>
      </c>
      <c r="O19" s="82">
        <v>0</v>
      </c>
      <c r="P19" s="17">
        <v>0</v>
      </c>
      <c r="Q19" s="82">
        <v>0</v>
      </c>
      <c r="R19" s="17">
        <v>0</v>
      </c>
      <c r="S19" s="82">
        <v>0</v>
      </c>
      <c r="T19" s="17">
        <v>0</v>
      </c>
      <c r="U19" s="82">
        <v>0</v>
      </c>
      <c r="V19" s="17">
        <v>0</v>
      </c>
      <c r="W19" s="82">
        <v>0</v>
      </c>
      <c r="X19" s="21"/>
      <c r="Y19" s="22"/>
      <c r="Z19" s="21"/>
      <c r="AA19" s="22"/>
      <c r="AB19" s="21"/>
      <c r="AC19" s="24"/>
      <c r="AD19" s="21"/>
      <c r="AE19" s="22"/>
      <c r="AF19" s="23"/>
      <c r="AG19" s="22"/>
      <c r="AH19" s="21"/>
      <c r="AI19" s="24"/>
      <c r="AJ19" s="21"/>
      <c r="AK19" s="22"/>
      <c r="AL19" s="25"/>
      <c r="AM19" s="24"/>
      <c r="AN19" s="26"/>
      <c r="AO19" s="24"/>
      <c r="AP19" s="27"/>
      <c r="AQ19" s="28"/>
      <c r="AR19" s="27"/>
      <c r="AS19" s="28"/>
      <c r="AT19" s="27"/>
      <c r="AU19" s="28"/>
    </row>
    <row r="20" spans="1:47" ht="21">
      <c r="A20" s="6" t="s">
        <v>22</v>
      </c>
      <c r="B20" s="90">
        <f t="shared" si="5"/>
        <v>0</v>
      </c>
      <c r="C20" s="82">
        <f t="shared" si="6"/>
        <v>0</v>
      </c>
      <c r="D20" s="17">
        <v>0</v>
      </c>
      <c r="E20" s="82">
        <v>0</v>
      </c>
      <c r="F20" s="17">
        <v>0</v>
      </c>
      <c r="G20" s="82">
        <v>0</v>
      </c>
      <c r="H20" s="17">
        <v>0</v>
      </c>
      <c r="I20" s="82">
        <v>0</v>
      </c>
      <c r="J20" s="17">
        <v>0</v>
      </c>
      <c r="K20" s="82">
        <v>0</v>
      </c>
      <c r="L20" s="17">
        <v>0</v>
      </c>
      <c r="M20" s="82">
        <v>0</v>
      </c>
      <c r="N20" s="17">
        <v>0</v>
      </c>
      <c r="O20" s="82">
        <v>0</v>
      </c>
      <c r="P20" s="17">
        <v>0</v>
      </c>
      <c r="Q20" s="82">
        <v>0</v>
      </c>
      <c r="R20" s="17">
        <v>0</v>
      </c>
      <c r="S20" s="82">
        <v>0</v>
      </c>
      <c r="T20" s="17">
        <v>0</v>
      </c>
      <c r="U20" s="82">
        <v>0</v>
      </c>
      <c r="V20" s="17">
        <v>0</v>
      </c>
      <c r="W20" s="82">
        <v>0</v>
      </c>
      <c r="X20" s="21"/>
      <c r="Y20" s="22"/>
      <c r="Z20" s="21"/>
      <c r="AA20" s="22"/>
      <c r="AB20" s="21"/>
      <c r="AC20" s="24"/>
      <c r="AD20" s="21"/>
      <c r="AE20" s="22"/>
      <c r="AF20" s="23"/>
      <c r="AG20" s="22"/>
      <c r="AH20" s="21"/>
      <c r="AI20" s="24"/>
      <c r="AJ20" s="21"/>
      <c r="AK20" s="22"/>
      <c r="AL20" s="25"/>
      <c r="AM20" s="24"/>
      <c r="AN20" s="26"/>
      <c r="AO20" s="24"/>
      <c r="AP20" s="27"/>
      <c r="AQ20" s="28"/>
      <c r="AR20" s="27"/>
      <c r="AS20" s="28"/>
      <c r="AT20" s="27"/>
      <c r="AU20" s="28"/>
    </row>
    <row r="21" spans="1:47" ht="21">
      <c r="A21" s="6" t="s">
        <v>18</v>
      </c>
      <c r="B21" s="90">
        <f t="shared" si="5"/>
        <v>7</v>
      </c>
      <c r="C21" s="82">
        <f t="shared" si="6"/>
        <v>669146260</v>
      </c>
      <c r="D21" s="17">
        <v>1</v>
      </c>
      <c r="E21" s="82">
        <v>319703600</v>
      </c>
      <c r="F21" s="17">
        <v>1</v>
      </c>
      <c r="G21" s="82">
        <v>82685743</v>
      </c>
      <c r="H21" s="17">
        <v>1</v>
      </c>
      <c r="I21" s="82">
        <v>29400000</v>
      </c>
      <c r="J21" s="17">
        <v>1</v>
      </c>
      <c r="K21" s="82">
        <v>8426897</v>
      </c>
      <c r="L21" s="17">
        <v>0</v>
      </c>
      <c r="M21" s="82">
        <v>0</v>
      </c>
      <c r="N21" s="17">
        <v>3</v>
      </c>
      <c r="O21" s="82">
        <v>228930020</v>
      </c>
      <c r="P21" s="17">
        <v>0</v>
      </c>
      <c r="Q21" s="82">
        <v>0</v>
      </c>
      <c r="R21" s="17">
        <v>0</v>
      </c>
      <c r="S21" s="82">
        <v>0</v>
      </c>
      <c r="T21" s="17">
        <v>0</v>
      </c>
      <c r="U21" s="82">
        <v>0</v>
      </c>
      <c r="V21" s="17">
        <v>0</v>
      </c>
      <c r="W21" s="82">
        <v>0</v>
      </c>
      <c r="X21" s="21"/>
      <c r="Y21" s="22"/>
      <c r="Z21" s="21"/>
      <c r="AA21" s="22"/>
      <c r="AB21" s="21"/>
      <c r="AC21" s="24"/>
      <c r="AD21" s="21"/>
      <c r="AE21" s="22"/>
      <c r="AF21" s="23"/>
      <c r="AG21" s="22"/>
      <c r="AH21" s="21"/>
      <c r="AI21" s="24"/>
      <c r="AJ21" s="21"/>
      <c r="AK21" s="22"/>
      <c r="AL21" s="25"/>
      <c r="AM21" s="24"/>
      <c r="AN21" s="26"/>
      <c r="AO21" s="37"/>
      <c r="AP21" s="27"/>
      <c r="AQ21" s="28"/>
      <c r="AR21" s="27"/>
      <c r="AS21" s="28"/>
      <c r="AT21" s="27"/>
      <c r="AU21" s="28"/>
    </row>
    <row r="22" spans="1:47" ht="21">
      <c r="A22" s="6" t="s">
        <v>19</v>
      </c>
      <c r="B22" s="90">
        <f t="shared" si="5"/>
        <v>2</v>
      </c>
      <c r="C22" s="82">
        <f t="shared" si="6"/>
        <v>64950125</v>
      </c>
      <c r="D22" s="17">
        <v>2</v>
      </c>
      <c r="E22" s="82">
        <v>64950125</v>
      </c>
      <c r="F22" s="17">
        <v>0</v>
      </c>
      <c r="G22" s="82">
        <v>0</v>
      </c>
      <c r="H22" s="17">
        <v>0</v>
      </c>
      <c r="I22" s="82">
        <v>0</v>
      </c>
      <c r="J22" s="17">
        <v>0</v>
      </c>
      <c r="K22" s="82">
        <v>0</v>
      </c>
      <c r="L22" s="17">
        <v>0</v>
      </c>
      <c r="M22" s="82">
        <v>0</v>
      </c>
      <c r="N22" s="17">
        <v>0</v>
      </c>
      <c r="O22" s="82">
        <v>0</v>
      </c>
      <c r="P22" s="17">
        <v>0</v>
      </c>
      <c r="Q22" s="82">
        <v>0</v>
      </c>
      <c r="R22" s="17">
        <v>0</v>
      </c>
      <c r="S22" s="82">
        <v>0</v>
      </c>
      <c r="T22" s="17">
        <v>0</v>
      </c>
      <c r="U22" s="82">
        <v>0</v>
      </c>
      <c r="V22" s="17">
        <v>0</v>
      </c>
      <c r="W22" s="82">
        <v>0</v>
      </c>
      <c r="X22" s="21"/>
      <c r="Y22" s="22"/>
      <c r="Z22" s="21"/>
      <c r="AA22" s="22"/>
      <c r="AB22" s="21"/>
      <c r="AC22" s="24"/>
      <c r="AD22" s="21"/>
      <c r="AE22" s="22"/>
      <c r="AF22" s="23"/>
      <c r="AG22" s="22"/>
      <c r="AH22" s="21"/>
      <c r="AI22" s="24"/>
      <c r="AJ22" s="21"/>
      <c r="AK22" s="22"/>
      <c r="AL22" s="25"/>
      <c r="AM22" s="24"/>
      <c r="AN22" s="26"/>
      <c r="AO22" s="24"/>
      <c r="AP22" s="27"/>
      <c r="AQ22" s="28"/>
      <c r="AR22" s="27"/>
      <c r="AS22" s="28"/>
      <c r="AT22" s="27"/>
      <c r="AU22" s="28"/>
    </row>
    <row r="23" spans="1:47" ht="18.6" customHeight="1">
      <c r="A23" s="9" t="s">
        <v>32</v>
      </c>
      <c r="B23" s="18">
        <f aca="true" t="shared" si="7" ref="B23:V23">SUM(B18:B22)</f>
        <v>10</v>
      </c>
      <c r="C23" s="83">
        <f aca="true" t="shared" si="8" ref="C23:O23">SUM(C18:C22)</f>
        <v>766571385</v>
      </c>
      <c r="D23" s="18">
        <f>SUM(D18:D22)</f>
        <v>3</v>
      </c>
      <c r="E23" s="83">
        <f>SUM(E18:E22)</f>
        <v>384653725</v>
      </c>
      <c r="F23" s="18">
        <f>SUM(F18:F22)</f>
        <v>1</v>
      </c>
      <c r="G23" s="83">
        <f>SUM(G18:G22)</f>
        <v>82685743</v>
      </c>
      <c r="H23" s="18">
        <f>SUM(H18:H22)</f>
        <v>2</v>
      </c>
      <c r="I23" s="83">
        <f>SUM(I18:I22)</f>
        <v>61875000</v>
      </c>
      <c r="J23" s="18">
        <f t="shared" si="8"/>
        <v>1</v>
      </c>
      <c r="K23" s="83">
        <f t="shared" si="8"/>
        <v>8426897</v>
      </c>
      <c r="L23" s="18">
        <f t="shared" si="8"/>
        <v>0</v>
      </c>
      <c r="M23" s="83">
        <f t="shared" si="8"/>
        <v>0</v>
      </c>
      <c r="N23" s="18">
        <f t="shared" si="8"/>
        <v>3</v>
      </c>
      <c r="O23" s="83">
        <f t="shared" si="8"/>
        <v>228930020</v>
      </c>
      <c r="P23" s="18">
        <f aca="true" t="shared" si="9" ref="P23:U23">SUM(P18:P22)</f>
        <v>0</v>
      </c>
      <c r="Q23" s="83">
        <f t="shared" si="9"/>
        <v>0</v>
      </c>
      <c r="R23" s="18">
        <f t="shared" si="9"/>
        <v>0</v>
      </c>
      <c r="S23" s="83">
        <f t="shared" si="9"/>
        <v>0</v>
      </c>
      <c r="T23" s="18">
        <f t="shared" si="9"/>
        <v>0</v>
      </c>
      <c r="U23" s="83">
        <f t="shared" si="9"/>
        <v>0</v>
      </c>
      <c r="V23" s="18">
        <f t="shared" si="7"/>
        <v>0</v>
      </c>
      <c r="W23" s="83">
        <f>SUM(W18:W22)</f>
        <v>0</v>
      </c>
      <c r="X23" s="29"/>
      <c r="Y23" s="30"/>
      <c r="Z23" s="29"/>
      <c r="AA23" s="30"/>
      <c r="AB23" s="29"/>
      <c r="AC23" s="32"/>
      <c r="AD23" s="29"/>
      <c r="AE23" s="30"/>
      <c r="AF23" s="31"/>
      <c r="AG23" s="30"/>
      <c r="AH23" s="29"/>
      <c r="AI23" s="32"/>
      <c r="AJ23" s="29"/>
      <c r="AK23" s="30"/>
      <c r="AL23" s="33"/>
      <c r="AM23" s="32"/>
      <c r="AN23" s="34"/>
      <c r="AO23" s="32"/>
      <c r="AP23" s="35"/>
      <c r="AQ23" s="36"/>
      <c r="AR23" s="35"/>
      <c r="AS23" s="36"/>
      <c r="AT23" s="35"/>
      <c r="AU23" s="36"/>
    </row>
    <row r="24" spans="4:37" ht="15">
      <c r="D24"/>
      <c r="E24"/>
      <c r="F24"/>
      <c r="G24"/>
      <c r="H24"/>
      <c r="I24"/>
      <c r="J24"/>
      <c r="K24"/>
      <c r="L24"/>
      <c r="M24"/>
      <c r="N24"/>
      <c r="O24"/>
      <c r="P24"/>
      <c r="Q24"/>
      <c r="R24"/>
      <c r="S24"/>
      <c r="T24"/>
      <c r="U24"/>
      <c r="V24"/>
      <c r="W24"/>
      <c r="X24"/>
      <c r="Y24"/>
      <c r="Z24"/>
      <c r="AA24"/>
      <c r="AB24"/>
      <c r="AC24"/>
      <c r="AD24"/>
      <c r="AE24"/>
      <c r="AF24"/>
      <c r="AG24"/>
      <c r="AH24"/>
      <c r="AI24"/>
      <c r="AJ24"/>
      <c r="AK24"/>
    </row>
    <row r="25" spans="4:37" ht="15">
      <c r="D25"/>
      <c r="E25"/>
      <c r="F25"/>
      <c r="G25"/>
      <c r="H25"/>
      <c r="I25"/>
      <c r="J25"/>
      <c r="K25"/>
      <c r="L25"/>
      <c r="M25"/>
      <c r="N25"/>
      <c r="O25"/>
      <c r="P25"/>
      <c r="Q25"/>
      <c r="R25"/>
      <c r="S25"/>
      <c r="T25"/>
      <c r="U25"/>
      <c r="V25"/>
      <c r="W25"/>
      <c r="X25"/>
      <c r="Y25"/>
      <c r="Z25"/>
      <c r="AA25"/>
      <c r="AB25"/>
      <c r="AC25"/>
      <c r="AD25"/>
      <c r="AE25"/>
      <c r="AF25"/>
      <c r="AG25"/>
      <c r="AH25"/>
      <c r="AI25"/>
      <c r="AJ25"/>
      <c r="AK25"/>
    </row>
    <row r="26" spans="1:37" ht="25.8">
      <c r="A26" s="7" t="s">
        <v>27</v>
      </c>
      <c r="D26"/>
      <c r="E26"/>
      <c r="F26"/>
      <c r="G26"/>
      <c r="H26"/>
      <c r="I26"/>
      <c r="J26"/>
      <c r="K26"/>
      <c r="L26"/>
      <c r="M26"/>
      <c r="N26"/>
      <c r="O26"/>
      <c r="P26"/>
      <c r="Q26"/>
      <c r="R26"/>
      <c r="S26"/>
      <c r="T26"/>
      <c r="U26"/>
      <c r="V26"/>
      <c r="W26"/>
      <c r="X26"/>
      <c r="Y26"/>
      <c r="Z26"/>
      <c r="AA26"/>
      <c r="AB26"/>
      <c r="AC26"/>
      <c r="AD26"/>
      <c r="AE26"/>
      <c r="AF26"/>
      <c r="AG26"/>
      <c r="AH26"/>
      <c r="AI26"/>
      <c r="AJ26"/>
      <c r="AK26"/>
    </row>
    <row r="27" spans="1:48" s="5" customFormat="1" ht="31.5" customHeight="1">
      <c r="A27" s="8" t="s">
        <v>30</v>
      </c>
      <c r="B27" s="115" t="s">
        <v>48</v>
      </c>
      <c r="C27" s="115"/>
      <c r="D27" s="114" t="s">
        <v>106</v>
      </c>
      <c r="E27" s="115"/>
      <c r="F27" s="114" t="s">
        <v>77</v>
      </c>
      <c r="G27" s="115"/>
      <c r="H27" s="114" t="s">
        <v>66</v>
      </c>
      <c r="I27" s="115"/>
      <c r="J27" s="114" t="s">
        <v>65</v>
      </c>
      <c r="K27" s="115"/>
      <c r="L27" s="114" t="s">
        <v>62</v>
      </c>
      <c r="M27" s="115"/>
      <c r="N27" s="114" t="s">
        <v>61</v>
      </c>
      <c r="O27" s="115"/>
      <c r="P27" s="114" t="s">
        <v>59</v>
      </c>
      <c r="Q27" s="115"/>
      <c r="R27" s="114" t="s">
        <v>53</v>
      </c>
      <c r="S27" s="115"/>
      <c r="T27" s="114" t="s">
        <v>52</v>
      </c>
      <c r="U27" s="115"/>
      <c r="V27" s="114" t="s">
        <v>51</v>
      </c>
      <c r="W27" s="115"/>
      <c r="X27" s="116"/>
      <c r="Y27" s="117"/>
      <c r="Z27" s="116"/>
      <c r="AA27" s="117"/>
      <c r="AB27" s="116"/>
      <c r="AC27" s="117"/>
      <c r="AD27" s="116"/>
      <c r="AE27" s="117"/>
      <c r="AF27" s="116"/>
      <c r="AG27" s="117"/>
      <c r="AH27" s="116"/>
      <c r="AI27" s="117"/>
      <c r="AJ27" s="116"/>
      <c r="AK27" s="117"/>
      <c r="AL27" s="116"/>
      <c r="AM27" s="117"/>
      <c r="AN27" s="116"/>
      <c r="AO27" s="117"/>
      <c r="AP27" s="116"/>
      <c r="AQ27" s="117"/>
      <c r="AR27" s="116"/>
      <c r="AS27" s="117"/>
      <c r="AT27" s="116"/>
      <c r="AU27" s="116"/>
      <c r="AV27"/>
    </row>
    <row r="28" spans="2:48" s="5" customFormat="1" ht="32.25" customHeight="1">
      <c r="B28" s="89" t="s">
        <v>20</v>
      </c>
      <c r="C28" s="81" t="s">
        <v>21</v>
      </c>
      <c r="D28" s="89" t="s">
        <v>20</v>
      </c>
      <c r="E28" s="81" t="s">
        <v>21</v>
      </c>
      <c r="F28" s="89" t="s">
        <v>20</v>
      </c>
      <c r="G28" s="81" t="s">
        <v>21</v>
      </c>
      <c r="H28" s="89" t="s">
        <v>20</v>
      </c>
      <c r="I28" s="81" t="s">
        <v>21</v>
      </c>
      <c r="J28" s="89" t="s">
        <v>20</v>
      </c>
      <c r="K28" s="81" t="s">
        <v>21</v>
      </c>
      <c r="L28" s="89" t="s">
        <v>20</v>
      </c>
      <c r="M28" s="81" t="s">
        <v>21</v>
      </c>
      <c r="N28" s="89" t="s">
        <v>20</v>
      </c>
      <c r="O28" s="81" t="s">
        <v>21</v>
      </c>
      <c r="P28" s="89" t="s">
        <v>20</v>
      </c>
      <c r="Q28" s="81" t="s">
        <v>21</v>
      </c>
      <c r="R28" s="89" t="s">
        <v>20</v>
      </c>
      <c r="S28" s="81" t="s">
        <v>21</v>
      </c>
      <c r="T28" s="89" t="s">
        <v>20</v>
      </c>
      <c r="U28" s="81" t="s">
        <v>21</v>
      </c>
      <c r="V28" s="89" t="s">
        <v>20</v>
      </c>
      <c r="W28" s="81" t="s">
        <v>21</v>
      </c>
      <c r="X28" s="4"/>
      <c r="Y28" s="20"/>
      <c r="Z28" s="4"/>
      <c r="AA28" s="20"/>
      <c r="AB28" s="4"/>
      <c r="AC28" s="20"/>
      <c r="AD28" s="4"/>
      <c r="AE28" s="20"/>
      <c r="AF28" s="4"/>
      <c r="AG28" s="20"/>
      <c r="AH28" s="4"/>
      <c r="AI28" s="20"/>
      <c r="AJ28" s="4"/>
      <c r="AK28" s="20"/>
      <c r="AL28" s="4"/>
      <c r="AM28" s="20"/>
      <c r="AN28" s="4"/>
      <c r="AO28" s="20"/>
      <c r="AP28" s="4"/>
      <c r="AQ28" s="20"/>
      <c r="AR28" s="4"/>
      <c r="AS28" s="20"/>
      <c r="AT28" s="4"/>
      <c r="AU28" s="20"/>
      <c r="AV28"/>
    </row>
    <row r="29" spans="1:47" ht="21">
      <c r="A29" s="6" t="s">
        <v>17</v>
      </c>
      <c r="B29" s="90">
        <f>V29+T29+R29+P29+N29+L29+J29+H29+F29</f>
        <v>1</v>
      </c>
      <c r="C29" s="82">
        <f>W29+U29+S29+Q29+O29+M29+K29+I29+G29</f>
        <v>1200000000</v>
      </c>
      <c r="D29" s="17">
        <f>D18+D7</f>
        <v>0</v>
      </c>
      <c r="E29" s="82">
        <f>E18+E7</f>
        <v>0</v>
      </c>
      <c r="F29" s="17">
        <f>F18+F7</f>
        <v>0</v>
      </c>
      <c r="G29" s="82">
        <f>G18+G7</f>
        <v>0</v>
      </c>
      <c r="H29" s="17">
        <f>H18+H7</f>
        <v>0</v>
      </c>
      <c r="I29" s="82">
        <f>I18+I7</f>
        <v>0</v>
      </c>
      <c r="J29" s="17">
        <f>J18+J7</f>
        <v>0</v>
      </c>
      <c r="K29" s="82">
        <f>K18+K7</f>
        <v>0</v>
      </c>
      <c r="L29" s="17">
        <f>L18+L7</f>
        <v>0</v>
      </c>
      <c r="M29" s="82">
        <f>M18+M7</f>
        <v>0</v>
      </c>
      <c r="N29" s="17">
        <f>N18+N7</f>
        <v>1</v>
      </c>
      <c r="O29" s="82">
        <f>O18+O7</f>
        <v>1200000000</v>
      </c>
      <c r="P29" s="17">
        <f>P18+P7</f>
        <v>0</v>
      </c>
      <c r="Q29" s="82">
        <f>Q18+Q7</f>
        <v>0</v>
      </c>
      <c r="R29" s="17">
        <f>R18+R7</f>
        <v>0</v>
      </c>
      <c r="S29" s="82">
        <f>S18+S7</f>
        <v>0</v>
      </c>
      <c r="T29" s="17">
        <f>T18+T7</f>
        <v>0</v>
      </c>
      <c r="U29" s="82">
        <f>U18+U7</f>
        <v>0</v>
      </c>
      <c r="V29" s="17">
        <f>V18+V7</f>
        <v>0</v>
      </c>
      <c r="W29" s="82">
        <f>W18+W7</f>
        <v>0</v>
      </c>
      <c r="X29" s="21"/>
      <c r="Y29" s="22"/>
      <c r="Z29" s="21"/>
      <c r="AA29" s="22"/>
      <c r="AB29" s="21"/>
      <c r="AC29" s="22"/>
      <c r="AD29" s="21"/>
      <c r="AE29" s="22"/>
      <c r="AF29" s="21"/>
      <c r="AG29" s="22"/>
      <c r="AH29" s="21"/>
      <c r="AI29" s="24"/>
      <c r="AJ29" s="21"/>
      <c r="AK29" s="22"/>
      <c r="AL29" s="25"/>
      <c r="AM29" s="24"/>
      <c r="AN29" s="26"/>
      <c r="AO29" s="24"/>
      <c r="AP29" s="27"/>
      <c r="AQ29" s="28"/>
      <c r="AR29" s="27"/>
      <c r="AS29" s="28"/>
      <c r="AT29" s="27"/>
      <c r="AU29" s="28"/>
    </row>
    <row r="30" spans="1:47" ht="21">
      <c r="A30" s="6" t="s">
        <v>23</v>
      </c>
      <c r="B30" s="90">
        <f>V30+T30+R30+P30+N30+L30+J30+H30+F30</f>
        <v>5</v>
      </c>
      <c r="C30" s="82">
        <f>W30+U30+S30+Q30+O30+M30+K30+I30+G30</f>
        <v>1898886307</v>
      </c>
      <c r="D30" s="17">
        <f aca="true" t="shared" si="10" ref="D30:E33">D19+D8</f>
        <v>0</v>
      </c>
      <c r="E30" s="82">
        <f t="shared" si="10"/>
        <v>0</v>
      </c>
      <c r="F30" s="17">
        <f>F19+F8</f>
        <v>1</v>
      </c>
      <c r="G30" s="82">
        <f>G19+G8</f>
        <v>200000000</v>
      </c>
      <c r="H30" s="17">
        <f>H19+H8</f>
        <v>3</v>
      </c>
      <c r="I30" s="82">
        <f>I19+I8</f>
        <v>1427118018</v>
      </c>
      <c r="J30" s="17">
        <f>J19+J8</f>
        <v>0</v>
      </c>
      <c r="K30" s="82">
        <f>K19+K8</f>
        <v>0</v>
      </c>
      <c r="L30" s="17">
        <f>L19+L8</f>
        <v>0</v>
      </c>
      <c r="M30" s="82">
        <f>M19+M8</f>
        <v>0</v>
      </c>
      <c r="N30" s="17">
        <f>N19+N8</f>
        <v>1</v>
      </c>
      <c r="O30" s="82">
        <f>O19+O8</f>
        <v>271768289</v>
      </c>
      <c r="P30" s="17">
        <f>P19+P8</f>
        <v>0</v>
      </c>
      <c r="Q30" s="82">
        <f>Q19+Q8</f>
        <v>0</v>
      </c>
      <c r="R30" s="17">
        <f>R19+R8</f>
        <v>0</v>
      </c>
      <c r="S30" s="82">
        <f>S19+S8</f>
        <v>0</v>
      </c>
      <c r="T30" s="17">
        <f>T19+T8</f>
        <v>0</v>
      </c>
      <c r="U30" s="82">
        <f>U19+U8</f>
        <v>0</v>
      </c>
      <c r="V30" s="17">
        <f>V19+V8</f>
        <v>0</v>
      </c>
      <c r="W30" s="82">
        <f>W19+W8</f>
        <v>0</v>
      </c>
      <c r="X30" s="21"/>
      <c r="Y30" s="22"/>
      <c r="Z30" s="21"/>
      <c r="AA30" s="22"/>
      <c r="AB30" s="21"/>
      <c r="AC30" s="22"/>
      <c r="AD30" s="21"/>
      <c r="AE30" s="22"/>
      <c r="AF30" s="21"/>
      <c r="AG30" s="22"/>
      <c r="AH30" s="21"/>
      <c r="AI30" s="24"/>
      <c r="AJ30" s="21"/>
      <c r="AK30" s="22"/>
      <c r="AL30" s="25"/>
      <c r="AM30" s="24"/>
      <c r="AN30" s="26"/>
      <c r="AO30" s="24"/>
      <c r="AP30" s="27"/>
      <c r="AQ30" s="28"/>
      <c r="AR30" s="27"/>
      <c r="AS30" s="28"/>
      <c r="AT30" s="27"/>
      <c r="AU30" s="28"/>
    </row>
    <row r="31" spans="1:47" ht="21">
      <c r="A31" s="6" t="s">
        <v>22</v>
      </c>
      <c r="B31" s="90">
        <f>V31+T31+R31+P31+N31+L31+J31+H31+F31</f>
        <v>2</v>
      </c>
      <c r="C31" s="82">
        <f>W31+U31+S31+Q31+O31+M31+K31+I31+G31</f>
        <v>1946306096</v>
      </c>
      <c r="D31" s="17">
        <f t="shared" si="10"/>
        <v>1</v>
      </c>
      <c r="E31" s="82">
        <f t="shared" si="10"/>
        <v>179961554</v>
      </c>
      <c r="F31" s="17">
        <f>F20+F9</f>
        <v>1</v>
      </c>
      <c r="G31" s="82">
        <f>G20+G9</f>
        <v>600000000</v>
      </c>
      <c r="H31" s="17">
        <f>H20+H9</f>
        <v>0</v>
      </c>
      <c r="I31" s="82">
        <f>I20+I9</f>
        <v>0</v>
      </c>
      <c r="J31" s="17">
        <f>J20+J9</f>
        <v>0</v>
      </c>
      <c r="K31" s="82">
        <f>K20+K9</f>
        <v>0</v>
      </c>
      <c r="L31" s="17">
        <f>L20+L9</f>
        <v>1</v>
      </c>
      <c r="M31" s="82">
        <f>M20+M9</f>
        <v>1346306096</v>
      </c>
      <c r="N31" s="17">
        <f>N20+N9</f>
        <v>0</v>
      </c>
      <c r="O31" s="82">
        <f>O20+O9</f>
        <v>0</v>
      </c>
      <c r="P31" s="17">
        <f>P20+P9</f>
        <v>0</v>
      </c>
      <c r="Q31" s="82">
        <f>Q20+Q9</f>
        <v>0</v>
      </c>
      <c r="R31" s="17">
        <f>R20+R9</f>
        <v>0</v>
      </c>
      <c r="S31" s="82">
        <f>S20+S9</f>
        <v>0</v>
      </c>
      <c r="T31" s="17">
        <f>T20+T9</f>
        <v>0</v>
      </c>
      <c r="U31" s="82">
        <f>U20+U9</f>
        <v>0</v>
      </c>
      <c r="V31" s="17">
        <f>V20+V9</f>
        <v>0</v>
      </c>
      <c r="W31" s="82">
        <f>W20+W9</f>
        <v>0</v>
      </c>
      <c r="X31" s="21"/>
      <c r="Y31" s="22"/>
      <c r="Z31" s="21"/>
      <c r="AA31" s="22"/>
      <c r="AB31" s="21"/>
      <c r="AC31" s="22"/>
      <c r="AD31" s="21"/>
      <c r="AE31" s="22"/>
      <c r="AF31" s="21"/>
      <c r="AG31" s="22"/>
      <c r="AH31" s="21"/>
      <c r="AI31" s="24"/>
      <c r="AJ31" s="21"/>
      <c r="AK31" s="22"/>
      <c r="AL31" s="25"/>
      <c r="AM31" s="24"/>
      <c r="AN31" s="26"/>
      <c r="AO31" s="24"/>
      <c r="AP31" s="27"/>
      <c r="AQ31" s="28"/>
      <c r="AR31" s="27"/>
      <c r="AS31" s="28"/>
      <c r="AT31" s="27"/>
      <c r="AU31" s="28"/>
    </row>
    <row r="32" spans="1:47" ht="21">
      <c r="A32" s="6" t="s">
        <v>18</v>
      </c>
      <c r="B32" s="90">
        <f>V32+T32+R32+P32+N32+L32+J32+H32+F32</f>
        <v>26</v>
      </c>
      <c r="C32" s="82">
        <f>W32+U32+S32+Q32+O32+M32+K32+I32+G32</f>
        <v>10861001789</v>
      </c>
      <c r="D32" s="17">
        <f t="shared" si="10"/>
        <v>3</v>
      </c>
      <c r="E32" s="82">
        <f t="shared" si="10"/>
        <v>1208826024</v>
      </c>
      <c r="F32" s="17">
        <f>F21+F10</f>
        <v>1</v>
      </c>
      <c r="G32" s="82">
        <f>G21+G10</f>
        <v>82685743</v>
      </c>
      <c r="H32" s="17">
        <f>H21+H10</f>
        <v>7</v>
      </c>
      <c r="I32" s="82">
        <f>I21+I10</f>
        <v>2850458953</v>
      </c>
      <c r="J32" s="17">
        <f>J21+J10</f>
        <v>5</v>
      </c>
      <c r="K32" s="82">
        <f>K21+K10</f>
        <v>1438590378</v>
      </c>
      <c r="L32" s="17">
        <f>L21+L10</f>
        <v>2</v>
      </c>
      <c r="M32" s="82">
        <f>M21+M10</f>
        <v>612928156</v>
      </c>
      <c r="N32" s="17">
        <f>N21+N10</f>
        <v>5</v>
      </c>
      <c r="O32" s="82">
        <f>O21+O10</f>
        <v>2280713578</v>
      </c>
      <c r="P32" s="17">
        <f>P21+P10</f>
        <v>3</v>
      </c>
      <c r="Q32" s="82">
        <f>Q21+Q10</f>
        <v>641656421</v>
      </c>
      <c r="R32" s="17">
        <f>R21+R10</f>
        <v>1</v>
      </c>
      <c r="S32" s="82">
        <f>S21+S10</f>
        <v>2289501000</v>
      </c>
      <c r="T32" s="17">
        <f>T21+T10</f>
        <v>2</v>
      </c>
      <c r="U32" s="82">
        <f>U21+U10</f>
        <v>664467560</v>
      </c>
      <c r="V32" s="17">
        <f>V21+V10</f>
        <v>0</v>
      </c>
      <c r="W32" s="82">
        <f>W21+W10</f>
        <v>0</v>
      </c>
      <c r="X32" s="21"/>
      <c r="Y32" s="22"/>
      <c r="Z32" s="21"/>
      <c r="AA32" s="22"/>
      <c r="AB32" s="21"/>
      <c r="AC32" s="22"/>
      <c r="AD32" s="21"/>
      <c r="AE32" s="22"/>
      <c r="AF32" s="21"/>
      <c r="AG32" s="22"/>
      <c r="AH32" s="21"/>
      <c r="AI32" s="24"/>
      <c r="AJ32" s="21"/>
      <c r="AK32" s="22"/>
      <c r="AL32" s="25"/>
      <c r="AM32" s="24"/>
      <c r="AN32" s="26"/>
      <c r="AO32" s="24"/>
      <c r="AP32" s="27"/>
      <c r="AQ32" s="28"/>
      <c r="AR32" s="27"/>
      <c r="AS32" s="28"/>
      <c r="AT32" s="27"/>
      <c r="AU32" s="28"/>
    </row>
    <row r="33" spans="1:47" ht="21">
      <c r="A33" s="6" t="s">
        <v>19</v>
      </c>
      <c r="B33" s="90">
        <f>V33+T33+R33+P33+N33+L33+J33+H33+F33</f>
        <v>24</v>
      </c>
      <c r="C33" s="82">
        <f>W33+U33+S33+Q33+O33+M33+K33+I33+G33</f>
        <v>18725124725.86</v>
      </c>
      <c r="D33" s="17">
        <f t="shared" si="10"/>
        <v>5</v>
      </c>
      <c r="E33" s="82">
        <f t="shared" si="10"/>
        <v>2297316895</v>
      </c>
      <c r="F33" s="17">
        <f>F22+F11</f>
        <v>3</v>
      </c>
      <c r="G33" s="82">
        <f>G22+G11</f>
        <v>2189586780</v>
      </c>
      <c r="H33" s="17">
        <f>H22+H11</f>
        <v>4</v>
      </c>
      <c r="I33" s="82">
        <f>I22+I11</f>
        <v>6224178126</v>
      </c>
      <c r="J33" s="17">
        <f>J22+J11</f>
        <v>1</v>
      </c>
      <c r="K33" s="82">
        <f>K22+K11</f>
        <v>280480000</v>
      </c>
      <c r="L33" s="17">
        <f>L22+L11</f>
        <v>8</v>
      </c>
      <c r="M33" s="82">
        <f>M22+M11</f>
        <v>5499532030.860001</v>
      </c>
      <c r="N33" s="17">
        <f>N22+N11</f>
        <v>3</v>
      </c>
      <c r="O33" s="82">
        <f>O22+O11</f>
        <v>534658306</v>
      </c>
      <c r="P33" s="17">
        <f>P22+P11</f>
        <v>0</v>
      </c>
      <c r="Q33" s="82">
        <f>Q22+Q11</f>
        <v>0</v>
      </c>
      <c r="R33" s="17">
        <f>R22+R11</f>
        <v>2</v>
      </c>
      <c r="S33" s="82">
        <f>S22+S11</f>
        <v>1031064196</v>
      </c>
      <c r="T33" s="17">
        <f>T22+T11</f>
        <v>0</v>
      </c>
      <c r="U33" s="82">
        <f>U22+U11</f>
        <v>0</v>
      </c>
      <c r="V33" s="17">
        <f>V22+V11</f>
        <v>3</v>
      </c>
      <c r="W33" s="82">
        <f>W22+W11</f>
        <v>2965625287</v>
      </c>
      <c r="X33" s="21"/>
      <c r="Y33" s="22"/>
      <c r="Z33" s="21"/>
      <c r="AA33" s="22"/>
      <c r="AB33" s="21"/>
      <c r="AC33" s="22"/>
      <c r="AD33" s="21"/>
      <c r="AE33" s="22"/>
      <c r="AF33" s="21"/>
      <c r="AG33" s="22"/>
      <c r="AH33" s="21"/>
      <c r="AI33" s="24"/>
      <c r="AJ33" s="21"/>
      <c r="AK33" s="22"/>
      <c r="AL33" s="25"/>
      <c r="AM33" s="24"/>
      <c r="AN33" s="26"/>
      <c r="AO33" s="24"/>
      <c r="AP33" s="27"/>
      <c r="AQ33" s="28"/>
      <c r="AR33" s="27"/>
      <c r="AS33" s="28"/>
      <c r="AT33" s="27"/>
      <c r="AU33" s="28"/>
    </row>
    <row r="34" spans="1:47" ht="21" customHeight="1">
      <c r="A34" s="9" t="s">
        <v>33</v>
      </c>
      <c r="B34" s="91">
        <f aca="true" t="shared" si="11" ref="B34">SUM(B29:B33)</f>
        <v>58</v>
      </c>
      <c r="C34" s="83">
        <f aca="true" t="shared" si="12" ref="C34:O34">SUM(C29:C33)</f>
        <v>34631318917.86</v>
      </c>
      <c r="D34" s="18">
        <f>SUM(D29:D33)</f>
        <v>9</v>
      </c>
      <c r="E34" s="83">
        <f>SUM(E29:E33)</f>
        <v>3686104473</v>
      </c>
      <c r="F34" s="18">
        <f>SUM(F29:F33)</f>
        <v>6</v>
      </c>
      <c r="G34" s="83">
        <f>SUM(G29:G33)</f>
        <v>3072272523</v>
      </c>
      <c r="H34" s="18">
        <f>SUM(H29:H33)</f>
        <v>14</v>
      </c>
      <c r="I34" s="83">
        <f>SUM(I29:I33)</f>
        <v>10501755097</v>
      </c>
      <c r="J34" s="18">
        <f t="shared" si="12"/>
        <v>6</v>
      </c>
      <c r="K34" s="83">
        <f t="shared" si="12"/>
        <v>1719070378</v>
      </c>
      <c r="L34" s="18">
        <f t="shared" si="12"/>
        <v>11</v>
      </c>
      <c r="M34" s="83">
        <f t="shared" si="12"/>
        <v>7458766282.860001</v>
      </c>
      <c r="N34" s="18">
        <f t="shared" si="12"/>
        <v>10</v>
      </c>
      <c r="O34" s="83">
        <f t="shared" si="12"/>
        <v>4287140173</v>
      </c>
      <c r="P34" s="18">
        <f aca="true" t="shared" si="13" ref="P34:U34">SUM(P29:P33)</f>
        <v>3</v>
      </c>
      <c r="Q34" s="83">
        <f t="shared" si="13"/>
        <v>641656421</v>
      </c>
      <c r="R34" s="18">
        <f t="shared" si="13"/>
        <v>3</v>
      </c>
      <c r="S34" s="83">
        <f t="shared" si="13"/>
        <v>3320565196</v>
      </c>
      <c r="T34" s="18">
        <f t="shared" si="13"/>
        <v>2</v>
      </c>
      <c r="U34" s="83">
        <f t="shared" si="13"/>
        <v>664467560</v>
      </c>
      <c r="V34" s="18">
        <f aca="true" t="shared" si="14" ref="V34:W34">SUM(V29:V33)</f>
        <v>3</v>
      </c>
      <c r="W34" s="83">
        <f t="shared" si="14"/>
        <v>2965625287</v>
      </c>
      <c r="X34" s="29"/>
      <c r="Y34" s="30"/>
      <c r="Z34" s="29"/>
      <c r="AA34" s="30"/>
      <c r="AB34" s="29"/>
      <c r="AC34" s="30"/>
      <c r="AD34" s="29"/>
      <c r="AE34" s="30"/>
      <c r="AF34" s="29"/>
      <c r="AG34" s="30"/>
      <c r="AH34" s="29"/>
      <c r="AI34" s="32"/>
      <c r="AJ34" s="29"/>
      <c r="AK34" s="30"/>
      <c r="AL34" s="33"/>
      <c r="AM34" s="32"/>
      <c r="AN34" s="34"/>
      <c r="AO34" s="32"/>
      <c r="AP34" s="35"/>
      <c r="AQ34" s="36"/>
      <c r="AR34" s="35"/>
      <c r="AS34" s="36"/>
      <c r="AT34" s="35"/>
      <c r="AU34" s="36"/>
    </row>
    <row r="35" spans="4:37" ht="15">
      <c r="D35"/>
      <c r="E35"/>
      <c r="F35"/>
      <c r="G35"/>
      <c r="H35"/>
      <c r="I35"/>
      <c r="J35"/>
      <c r="K35"/>
      <c r="L35"/>
      <c r="M35"/>
      <c r="N35"/>
      <c r="O35"/>
      <c r="P35"/>
      <c r="Q35"/>
      <c r="R35"/>
      <c r="S35"/>
      <c r="T35"/>
      <c r="U35"/>
      <c r="V35"/>
      <c r="W35"/>
      <c r="X35"/>
      <c r="Y35"/>
      <c r="Z35"/>
      <c r="AA35"/>
      <c r="AB35"/>
      <c r="AC35"/>
      <c r="AD35"/>
      <c r="AE35"/>
      <c r="AF35"/>
      <c r="AG35"/>
      <c r="AH35"/>
      <c r="AI35"/>
      <c r="AJ35"/>
      <c r="AK35"/>
    </row>
    <row r="36" spans="4:37" ht="15">
      <c r="D36"/>
      <c r="E36"/>
      <c r="F36"/>
      <c r="G36"/>
      <c r="H36"/>
      <c r="I36"/>
      <c r="J36"/>
      <c r="K36"/>
      <c r="L36"/>
      <c r="M36"/>
      <c r="N36"/>
      <c r="O36"/>
      <c r="P36"/>
      <c r="Q36"/>
      <c r="R36"/>
      <c r="S36"/>
      <c r="T36"/>
      <c r="U36"/>
      <c r="V36"/>
      <c r="W36"/>
      <c r="X36"/>
      <c r="Y36"/>
      <c r="Z36"/>
      <c r="AA36"/>
      <c r="AB36"/>
      <c r="AC36"/>
      <c r="AD36"/>
      <c r="AE36"/>
      <c r="AF36"/>
      <c r="AG36"/>
      <c r="AH36"/>
      <c r="AI36"/>
      <c r="AJ36"/>
      <c r="AK36"/>
    </row>
    <row r="37" spans="1:37" ht="25.8">
      <c r="A37" s="7" t="s">
        <v>34</v>
      </c>
      <c r="D37"/>
      <c r="E37"/>
      <c r="F37"/>
      <c r="G37"/>
      <c r="H37"/>
      <c r="I37"/>
      <c r="J37"/>
      <c r="K37"/>
      <c r="L37"/>
      <c r="M37"/>
      <c r="N37"/>
      <c r="O37"/>
      <c r="P37"/>
      <c r="Q37"/>
      <c r="R37"/>
      <c r="S37"/>
      <c r="T37"/>
      <c r="U37"/>
      <c r="V37"/>
      <c r="W37"/>
      <c r="X37"/>
      <c r="Y37"/>
      <c r="Z37"/>
      <c r="AA37"/>
      <c r="AB37"/>
      <c r="AC37"/>
      <c r="AD37"/>
      <c r="AE37"/>
      <c r="AF37"/>
      <c r="AG37"/>
      <c r="AH37"/>
      <c r="AI37"/>
      <c r="AJ37"/>
      <c r="AK37"/>
    </row>
    <row r="38" spans="1:48" s="5" customFormat="1" ht="31.5" customHeight="1">
      <c r="A38" s="8"/>
      <c r="B38" s="115" t="s">
        <v>48</v>
      </c>
      <c r="C38" s="115"/>
      <c r="D38" s="114" t="s">
        <v>106</v>
      </c>
      <c r="E38" s="115"/>
      <c r="F38" s="114" t="s">
        <v>77</v>
      </c>
      <c r="G38" s="115"/>
      <c r="H38" s="114" t="s">
        <v>66</v>
      </c>
      <c r="I38" s="115"/>
      <c r="J38" s="114" t="s">
        <v>65</v>
      </c>
      <c r="K38" s="115"/>
      <c r="L38" s="114" t="s">
        <v>62</v>
      </c>
      <c r="M38" s="115"/>
      <c r="N38" s="114" t="s">
        <v>61</v>
      </c>
      <c r="O38" s="115"/>
      <c r="P38" s="114" t="s">
        <v>59</v>
      </c>
      <c r="Q38" s="115"/>
      <c r="R38" s="114" t="s">
        <v>53</v>
      </c>
      <c r="S38" s="115"/>
      <c r="T38" s="114" t="s">
        <v>52</v>
      </c>
      <c r="U38" s="115"/>
      <c r="V38" s="114" t="s">
        <v>51</v>
      </c>
      <c r="W38" s="115"/>
      <c r="X38" s="116"/>
      <c r="Y38" s="117"/>
      <c r="Z38" s="116"/>
      <c r="AA38" s="117"/>
      <c r="AB38" s="116"/>
      <c r="AC38" s="117"/>
      <c r="AD38" s="116"/>
      <c r="AE38" s="117"/>
      <c r="AF38" s="116"/>
      <c r="AG38" s="117"/>
      <c r="AH38" s="116"/>
      <c r="AI38" s="117"/>
      <c r="AJ38" s="116"/>
      <c r="AK38" s="117"/>
      <c r="AL38" s="116"/>
      <c r="AM38" s="117"/>
      <c r="AN38" s="116"/>
      <c r="AO38" s="117"/>
      <c r="AP38" s="116"/>
      <c r="AQ38" s="117"/>
      <c r="AR38" s="116"/>
      <c r="AS38" s="117"/>
      <c r="AT38" s="116"/>
      <c r="AU38" s="116"/>
      <c r="AV38"/>
    </row>
    <row r="39" spans="2:48" s="5" customFormat="1" ht="32.25" customHeight="1">
      <c r="B39" s="89" t="s">
        <v>20</v>
      </c>
      <c r="C39" s="81" t="s">
        <v>21</v>
      </c>
      <c r="D39" s="89" t="s">
        <v>20</v>
      </c>
      <c r="E39" s="81" t="s">
        <v>21</v>
      </c>
      <c r="F39" s="89" t="s">
        <v>20</v>
      </c>
      <c r="G39" s="81" t="s">
        <v>21</v>
      </c>
      <c r="H39" s="89" t="s">
        <v>20</v>
      </c>
      <c r="I39" s="81" t="s">
        <v>21</v>
      </c>
      <c r="J39" s="89" t="s">
        <v>20</v>
      </c>
      <c r="K39" s="81" t="s">
        <v>21</v>
      </c>
      <c r="L39" s="89" t="s">
        <v>20</v>
      </c>
      <c r="M39" s="81" t="s">
        <v>21</v>
      </c>
      <c r="N39" s="89" t="s">
        <v>20</v>
      </c>
      <c r="O39" s="81" t="s">
        <v>21</v>
      </c>
      <c r="P39" s="89" t="s">
        <v>20</v>
      </c>
      <c r="Q39" s="81" t="s">
        <v>21</v>
      </c>
      <c r="R39" s="89" t="s">
        <v>20</v>
      </c>
      <c r="S39" s="81" t="s">
        <v>21</v>
      </c>
      <c r="T39" s="89" t="s">
        <v>20</v>
      </c>
      <c r="U39" s="81" t="s">
        <v>21</v>
      </c>
      <c r="V39" s="89" t="s">
        <v>20</v>
      </c>
      <c r="W39" s="81" t="s">
        <v>21</v>
      </c>
      <c r="X39" s="4"/>
      <c r="Y39" s="20"/>
      <c r="Z39" s="4"/>
      <c r="AA39" s="20"/>
      <c r="AB39" s="4"/>
      <c r="AC39" s="20"/>
      <c r="AD39" s="4"/>
      <c r="AE39" s="20"/>
      <c r="AF39" s="4"/>
      <c r="AG39" s="20"/>
      <c r="AH39" s="4"/>
      <c r="AI39" s="20"/>
      <c r="AJ39" s="4"/>
      <c r="AK39" s="20"/>
      <c r="AL39" s="4"/>
      <c r="AM39" s="20"/>
      <c r="AN39" s="4"/>
      <c r="AO39" s="20"/>
      <c r="AP39" s="4"/>
      <c r="AQ39" s="20"/>
      <c r="AR39" s="4"/>
      <c r="AS39" s="20"/>
      <c r="AT39" s="4"/>
      <c r="AU39" s="20"/>
      <c r="AV39"/>
    </row>
    <row r="40" spans="1:47" ht="21">
      <c r="A40" s="9" t="s">
        <v>31</v>
      </c>
      <c r="B40" s="92">
        <f aca="true" t="shared" si="15" ref="B40:C40">B12</f>
        <v>57</v>
      </c>
      <c r="C40" s="84">
        <f t="shared" si="15"/>
        <v>37550852005.86</v>
      </c>
      <c r="D40" s="19">
        <f>D12</f>
        <v>6</v>
      </c>
      <c r="E40" s="84">
        <f>E12</f>
        <v>3301450748</v>
      </c>
      <c r="F40" s="19">
        <f>F12</f>
        <v>5</v>
      </c>
      <c r="G40" s="84">
        <f>G12</f>
        <v>2989586780</v>
      </c>
      <c r="H40" s="19">
        <f>H12</f>
        <v>12</v>
      </c>
      <c r="I40" s="84">
        <f>I12</f>
        <v>10439880097</v>
      </c>
      <c r="J40" s="19">
        <f>J12</f>
        <v>5</v>
      </c>
      <c r="K40" s="84">
        <v>0</v>
      </c>
      <c r="L40" s="19">
        <f>L12</f>
        <v>11</v>
      </c>
      <c r="M40" s="84">
        <f>M12</f>
        <v>7458766282.860001</v>
      </c>
      <c r="N40" s="19">
        <f>N12</f>
        <v>7</v>
      </c>
      <c r="O40" s="84">
        <f>O12</f>
        <v>4058210153</v>
      </c>
      <c r="P40" s="19">
        <f>P12</f>
        <v>3</v>
      </c>
      <c r="Q40" s="84">
        <f>Q12</f>
        <v>641656421</v>
      </c>
      <c r="R40" s="19">
        <f>R12</f>
        <v>3</v>
      </c>
      <c r="S40" s="84">
        <f>S12</f>
        <v>3320565196</v>
      </c>
      <c r="T40" s="19">
        <f>T12</f>
        <v>2</v>
      </c>
      <c r="U40" s="84">
        <f>U12</f>
        <v>664467560</v>
      </c>
      <c r="V40" s="19">
        <f>V12</f>
        <v>3</v>
      </c>
      <c r="W40" s="84">
        <f>W12</f>
        <v>2965625287</v>
      </c>
      <c r="X40" s="38"/>
      <c r="Y40" s="39"/>
      <c r="Z40" s="38"/>
      <c r="AA40" s="39"/>
      <c r="AB40" s="38"/>
      <c r="AC40" s="39"/>
      <c r="AD40" s="38"/>
      <c r="AE40" s="39"/>
      <c r="AF40" s="38"/>
      <c r="AG40" s="39"/>
      <c r="AH40" s="40"/>
      <c r="AI40" s="40"/>
      <c r="AJ40" s="38"/>
      <c r="AK40" s="39"/>
      <c r="AL40" s="41"/>
      <c r="AM40" s="40"/>
      <c r="AN40" s="42"/>
      <c r="AO40" s="40"/>
      <c r="AP40" s="43"/>
      <c r="AQ40" s="44"/>
      <c r="AR40" s="43"/>
      <c r="AS40" s="44"/>
      <c r="AT40" s="43"/>
      <c r="AU40" s="44"/>
    </row>
    <row r="41" spans="1:47" ht="21">
      <c r="A41" s="9" t="s">
        <v>32</v>
      </c>
      <c r="B41" s="92">
        <f aca="true" t="shared" si="16" ref="B41:C41">B23</f>
        <v>10</v>
      </c>
      <c r="C41" s="84">
        <f t="shared" si="16"/>
        <v>766571385</v>
      </c>
      <c r="D41" s="19">
        <f>D23</f>
        <v>3</v>
      </c>
      <c r="E41" s="84">
        <f>E23</f>
        <v>384653725</v>
      </c>
      <c r="F41" s="19">
        <f aca="true" t="shared" si="17" ref="F41:W41">F23</f>
        <v>1</v>
      </c>
      <c r="G41" s="84">
        <f t="shared" si="17"/>
        <v>82685743</v>
      </c>
      <c r="H41" s="19">
        <f t="shared" si="17"/>
        <v>2</v>
      </c>
      <c r="I41" s="84">
        <f t="shared" si="17"/>
        <v>61875000</v>
      </c>
      <c r="J41" s="19">
        <f t="shared" si="17"/>
        <v>1</v>
      </c>
      <c r="K41" s="84">
        <f t="shared" si="17"/>
        <v>8426897</v>
      </c>
      <c r="L41" s="19">
        <f t="shared" si="17"/>
        <v>0</v>
      </c>
      <c r="M41" s="84">
        <f t="shared" si="17"/>
        <v>0</v>
      </c>
      <c r="N41" s="19">
        <f t="shared" si="17"/>
        <v>3</v>
      </c>
      <c r="O41" s="84">
        <f t="shared" si="17"/>
        <v>228930020</v>
      </c>
      <c r="P41" s="19">
        <f t="shared" si="17"/>
        <v>0</v>
      </c>
      <c r="Q41" s="84">
        <f t="shared" si="17"/>
        <v>0</v>
      </c>
      <c r="R41" s="19">
        <f t="shared" si="17"/>
        <v>0</v>
      </c>
      <c r="S41" s="84">
        <f t="shared" si="17"/>
        <v>0</v>
      </c>
      <c r="T41" s="19">
        <f t="shared" si="17"/>
        <v>0</v>
      </c>
      <c r="U41" s="84">
        <f t="shared" si="17"/>
        <v>0</v>
      </c>
      <c r="V41" s="19">
        <f t="shared" si="17"/>
        <v>0</v>
      </c>
      <c r="W41" s="84">
        <f t="shared" si="17"/>
        <v>0</v>
      </c>
      <c r="X41" s="38"/>
      <c r="Y41" s="39"/>
      <c r="Z41" s="38"/>
      <c r="AA41" s="39"/>
      <c r="AB41" s="38"/>
      <c r="AC41" s="39"/>
      <c r="AD41" s="38"/>
      <c r="AE41" s="39"/>
      <c r="AF41" s="38"/>
      <c r="AG41" s="39"/>
      <c r="AH41" s="40"/>
      <c r="AI41" s="40"/>
      <c r="AJ41" s="38"/>
      <c r="AK41" s="39"/>
      <c r="AL41" s="41"/>
      <c r="AM41" s="40"/>
      <c r="AN41" s="42"/>
      <c r="AO41" s="40"/>
      <c r="AP41" s="43"/>
      <c r="AQ41" s="44"/>
      <c r="AR41" s="43"/>
      <c r="AS41" s="44"/>
      <c r="AT41" s="43"/>
      <c r="AU41" s="44"/>
    </row>
    <row r="42" spans="1:45" ht="21">
      <c r="A42" s="9" t="s">
        <v>33</v>
      </c>
      <c r="B42" s="91">
        <f aca="true" t="shared" si="18" ref="B42:C42">B34</f>
        <v>58</v>
      </c>
      <c r="C42" s="83">
        <f t="shared" si="18"/>
        <v>34631318917.86</v>
      </c>
      <c r="D42" s="18">
        <f>D34</f>
        <v>9</v>
      </c>
      <c r="E42" s="83">
        <f>E34</f>
        <v>3686104473</v>
      </c>
      <c r="F42" s="18">
        <f>F34</f>
        <v>6</v>
      </c>
      <c r="G42" s="83">
        <f>G34</f>
        <v>3072272523</v>
      </c>
      <c r="H42" s="18">
        <f>H34</f>
        <v>14</v>
      </c>
      <c r="I42" s="83">
        <f>I34</f>
        <v>10501755097</v>
      </c>
      <c r="J42" s="18">
        <f>J34</f>
        <v>6</v>
      </c>
      <c r="K42" s="83">
        <f>K34</f>
        <v>1719070378</v>
      </c>
      <c r="L42" s="18">
        <f>L34</f>
        <v>11</v>
      </c>
      <c r="M42" s="83">
        <f>M34</f>
        <v>7458766282.860001</v>
      </c>
      <c r="N42" s="18">
        <f>N34</f>
        <v>10</v>
      </c>
      <c r="O42" s="83">
        <f>O34</f>
        <v>4287140173</v>
      </c>
      <c r="P42" s="18">
        <f>P34</f>
        <v>3</v>
      </c>
      <c r="Q42" s="83">
        <f>Q34</f>
        <v>641656421</v>
      </c>
      <c r="R42" s="18">
        <f>R34</f>
        <v>3</v>
      </c>
      <c r="S42" s="83">
        <f>S34</f>
        <v>3320565196</v>
      </c>
      <c r="T42" s="18">
        <f>T34</f>
        <v>2</v>
      </c>
      <c r="U42" s="83">
        <f>U34</f>
        <v>664467560</v>
      </c>
      <c r="V42" s="18">
        <f>V34</f>
        <v>3</v>
      </c>
      <c r="W42" s="83">
        <f>W34</f>
        <v>2965625287</v>
      </c>
      <c r="X42" s="29"/>
      <c r="Y42" s="30"/>
      <c r="Z42" s="29"/>
      <c r="AA42" s="30"/>
      <c r="AB42" s="29"/>
      <c r="AC42" s="30"/>
      <c r="AD42" s="29"/>
      <c r="AE42" s="30"/>
      <c r="AF42" s="32"/>
      <c r="AG42" s="32"/>
      <c r="AH42" s="29"/>
      <c r="AI42" s="30"/>
      <c r="AJ42" s="33"/>
      <c r="AK42" s="32"/>
      <c r="AL42" s="34"/>
      <c r="AM42" s="32"/>
      <c r="AN42" s="35"/>
      <c r="AO42" s="36"/>
      <c r="AP42" s="35"/>
      <c r="AQ42" s="36"/>
      <c r="AR42" s="35"/>
      <c r="AS42" s="36"/>
    </row>
    <row r="46" ht="28.5">
      <c r="A46" s="11" t="s">
        <v>39</v>
      </c>
    </row>
    <row r="47" spans="1:2" ht="28.8">
      <c r="A47" s="11" t="s">
        <v>44</v>
      </c>
      <c r="B47" s="110" t="s">
        <v>264</v>
      </c>
    </row>
    <row r="48" ht="25.8">
      <c r="A48" s="10"/>
    </row>
    <row r="49" spans="2:3" ht="18.75">
      <c r="B49" s="119" t="s">
        <v>38</v>
      </c>
      <c r="C49" s="119"/>
    </row>
    <row r="50" spans="2:34" s="5" customFormat="1" ht="46.5" customHeight="1">
      <c r="B50" s="93"/>
      <c r="C50" s="80" t="s">
        <v>50</v>
      </c>
      <c r="D50" s="96" t="s">
        <v>263</v>
      </c>
      <c r="E50" s="96" t="s">
        <v>67</v>
      </c>
      <c r="F50" s="96" t="s">
        <v>63</v>
      </c>
      <c r="G50" s="96" t="s">
        <v>60</v>
      </c>
      <c r="H50" s="96" t="s">
        <v>49</v>
      </c>
      <c r="I50" s="93"/>
      <c r="J50" s="85"/>
      <c r="K50" s="93"/>
      <c r="L50" s="85"/>
      <c r="M50" s="93"/>
      <c r="N50" s="85"/>
      <c r="O50" s="93"/>
      <c r="P50" s="85"/>
      <c r="Q50" s="93"/>
      <c r="R50" s="85"/>
      <c r="S50" s="93"/>
      <c r="T50" s="85"/>
      <c r="U50" s="93"/>
      <c r="V50" s="85"/>
      <c r="W50" s="93"/>
      <c r="X50" s="85"/>
      <c r="Y50" s="93"/>
      <c r="Z50" s="85"/>
      <c r="AA50" s="93"/>
      <c r="AB50" s="85"/>
      <c r="AC50" s="93"/>
      <c r="AD50" s="85"/>
      <c r="AE50" s="93"/>
      <c r="AF50" s="85"/>
      <c r="AG50" s="93"/>
      <c r="AH50" s="85"/>
    </row>
    <row r="51" spans="2:37" ht="21">
      <c r="B51" s="94" t="s">
        <v>31</v>
      </c>
      <c r="C51" s="86">
        <f>H51+G51+F51+E51+D51</f>
        <v>35840.20852486</v>
      </c>
      <c r="D51" s="86">
        <f>(E40+G40)/1000000</f>
        <v>6291.037528</v>
      </c>
      <c r="E51" s="86">
        <f>(I40+K40)/1000000</f>
        <v>10439.880097</v>
      </c>
      <c r="F51" s="86">
        <f>(M40+O40)/1000000</f>
        <v>11516.97643586</v>
      </c>
      <c r="G51" s="86">
        <f>(Q40+S40)/1000000</f>
        <v>3962.221617</v>
      </c>
      <c r="H51" s="86">
        <f>(U40+W40)/1000000</f>
        <v>3630.092847</v>
      </c>
      <c r="I51" s="88"/>
      <c r="J51" s="79"/>
      <c r="K51" s="88"/>
      <c r="L51" s="79"/>
      <c r="M51" s="88"/>
      <c r="N51" s="79"/>
      <c r="O51" s="88"/>
      <c r="P51" s="79"/>
      <c r="Q51" s="88"/>
      <c r="R51" s="79"/>
      <c r="S51" s="88"/>
      <c r="T51" s="79"/>
      <c r="U51" s="88"/>
      <c r="V51" s="79"/>
      <c r="W51" s="88"/>
      <c r="X51" s="79"/>
      <c r="Y51" s="88"/>
      <c r="Z51" s="79"/>
      <c r="AA51" s="88"/>
      <c r="AB51" s="79"/>
      <c r="AC51" s="88"/>
      <c r="AD51" s="79"/>
      <c r="AE51" s="88"/>
      <c r="AF51" s="79"/>
      <c r="AG51" s="88"/>
      <c r="AH51" s="79"/>
      <c r="AI51"/>
      <c r="AJ51"/>
      <c r="AK51"/>
    </row>
    <row r="52" spans="2:37" ht="21">
      <c r="B52" s="94" t="s">
        <v>36</v>
      </c>
      <c r="C52" s="86">
        <f>H52+G52+F52+E52+D52</f>
        <v>766.571385</v>
      </c>
      <c r="D52" s="86">
        <f>(E41+G41)/1000000</f>
        <v>467.339468</v>
      </c>
      <c r="E52" s="86">
        <f>(I41+K41)/1000000</f>
        <v>70.301897</v>
      </c>
      <c r="F52" s="86">
        <f>(M41+O41)/1000000</f>
        <v>228.93002</v>
      </c>
      <c r="G52" s="86">
        <f>(Q41+S41)/1000000</f>
        <v>0</v>
      </c>
      <c r="H52" s="86">
        <f>(U41+W41)/1000000</f>
        <v>0</v>
      </c>
      <c r="I52" s="88"/>
      <c r="J52" s="79"/>
      <c r="K52" s="88"/>
      <c r="L52" s="79"/>
      <c r="M52" s="88"/>
      <c r="N52" s="79"/>
      <c r="O52" s="88"/>
      <c r="P52" s="79"/>
      <c r="Q52" s="88"/>
      <c r="R52" s="79"/>
      <c r="S52" s="88"/>
      <c r="T52" s="79"/>
      <c r="U52" s="88"/>
      <c r="V52" s="79"/>
      <c r="W52" s="88"/>
      <c r="X52" s="79"/>
      <c r="Y52" s="88"/>
      <c r="Z52" s="79"/>
      <c r="AA52" s="88"/>
      <c r="AB52" s="79"/>
      <c r="AC52" s="88"/>
      <c r="AD52" s="79"/>
      <c r="AE52" s="88"/>
      <c r="AF52" s="79"/>
      <c r="AG52" s="88"/>
      <c r="AH52" s="79"/>
      <c r="AI52"/>
      <c r="AJ52"/>
      <c r="AK52"/>
    </row>
    <row r="53" spans="2:37" ht="21">
      <c r="B53" s="94" t="s">
        <v>33</v>
      </c>
      <c r="C53" s="84">
        <f>+C51+C52</f>
        <v>36606.77990986</v>
      </c>
      <c r="D53" s="84">
        <f>+D51+D52</f>
        <v>6758.376996</v>
      </c>
      <c r="E53" s="84">
        <f>+E51+E52</f>
        <v>10510.181993999999</v>
      </c>
      <c r="F53" s="84">
        <f>+F51+F52</f>
        <v>11745.90645586</v>
      </c>
      <c r="G53" s="84">
        <f>+G51+G52</f>
        <v>3962.221617</v>
      </c>
      <c r="H53" s="84">
        <f>+H51+H52</f>
        <v>3630.092847</v>
      </c>
      <c r="I53" s="88"/>
      <c r="J53" s="79"/>
      <c r="K53" s="88"/>
      <c r="L53" s="79"/>
      <c r="M53" s="88"/>
      <c r="N53" s="79"/>
      <c r="O53" s="88"/>
      <c r="P53" s="79"/>
      <c r="Q53" s="88"/>
      <c r="R53" s="79"/>
      <c r="S53" s="88"/>
      <c r="T53" s="79"/>
      <c r="U53" s="88"/>
      <c r="V53" s="79"/>
      <c r="W53" s="88"/>
      <c r="X53" s="79"/>
      <c r="Y53" s="88"/>
      <c r="Z53" s="79"/>
      <c r="AA53" s="88"/>
      <c r="AB53" s="79"/>
      <c r="AC53" s="88"/>
      <c r="AD53" s="79"/>
      <c r="AE53" s="88"/>
      <c r="AF53" s="79"/>
      <c r="AG53" s="88"/>
      <c r="AH53" s="79"/>
      <c r="AI53"/>
      <c r="AJ53"/>
      <c r="AK53"/>
    </row>
    <row r="54" spans="4:37" ht="15">
      <c r="D54" s="79"/>
      <c r="E54" s="88"/>
      <c r="F54" s="79"/>
      <c r="G54" s="88"/>
      <c r="H54" s="79"/>
      <c r="I54" s="88"/>
      <c r="J54" s="79"/>
      <c r="K54" s="88"/>
      <c r="L54" s="79"/>
      <c r="M54" s="88"/>
      <c r="N54" s="79"/>
      <c r="O54" s="88"/>
      <c r="P54" s="79"/>
      <c r="Q54" s="88"/>
      <c r="R54" s="79"/>
      <c r="S54" s="88"/>
      <c r="T54" s="79"/>
      <c r="U54" s="88"/>
      <c r="V54" s="79"/>
      <c r="W54" s="88"/>
      <c r="X54" s="79"/>
      <c r="Y54" s="88"/>
      <c r="Z54" s="79"/>
      <c r="AA54"/>
      <c r="AB54"/>
      <c r="AC54"/>
      <c r="AD54"/>
      <c r="AE54"/>
      <c r="AF54"/>
      <c r="AG54"/>
      <c r="AH54"/>
      <c r="AI54"/>
      <c r="AJ54"/>
      <c r="AK54"/>
    </row>
    <row r="55" spans="4:37" ht="15">
      <c r="D55" s="79"/>
      <c r="E55" s="88"/>
      <c r="F55" s="79"/>
      <c r="G55" s="88"/>
      <c r="H55" s="79"/>
      <c r="I55" s="88"/>
      <c r="J55" s="79"/>
      <c r="K55" s="88"/>
      <c r="L55" s="79"/>
      <c r="M55" s="88"/>
      <c r="N55" s="79"/>
      <c r="O55" s="88"/>
      <c r="P55" s="79"/>
      <c r="Q55" s="88"/>
      <c r="R55" s="79"/>
      <c r="S55" s="88"/>
      <c r="T55" s="79"/>
      <c r="U55" s="88"/>
      <c r="V55" s="79"/>
      <c r="W55" s="88"/>
      <c r="X55" s="79"/>
      <c r="Y55" s="88"/>
      <c r="Z55" s="79"/>
      <c r="AA55"/>
      <c r="AB55"/>
      <c r="AC55"/>
      <c r="AD55"/>
      <c r="AE55"/>
      <c r="AF55"/>
      <c r="AG55"/>
      <c r="AH55"/>
      <c r="AI55"/>
      <c r="AJ55"/>
      <c r="AK55"/>
    </row>
    <row r="56" spans="3:37" ht="23.25" customHeight="1">
      <c r="C56" s="87" t="s">
        <v>37</v>
      </c>
      <c r="D56" s="79"/>
      <c r="E56" s="88"/>
      <c r="F56" s="79"/>
      <c r="G56" s="88"/>
      <c r="H56" s="79"/>
      <c r="I56" s="88"/>
      <c r="J56" s="79"/>
      <c r="K56" s="88"/>
      <c r="L56" s="79"/>
      <c r="M56" s="88"/>
      <c r="N56" s="79"/>
      <c r="O56" s="88"/>
      <c r="P56" s="79"/>
      <c r="Q56" s="88"/>
      <c r="R56" s="79"/>
      <c r="S56" s="88"/>
      <c r="T56" s="79"/>
      <c r="U56" s="88"/>
      <c r="V56" s="79"/>
      <c r="W56" s="88"/>
      <c r="X56" s="79"/>
      <c r="Y56" s="88"/>
      <c r="Z56" s="79"/>
      <c r="AA56"/>
      <c r="AB56"/>
      <c r="AC56"/>
      <c r="AD56"/>
      <c r="AE56"/>
      <c r="AF56"/>
      <c r="AG56"/>
      <c r="AH56"/>
      <c r="AI56"/>
      <c r="AJ56"/>
      <c r="AK56"/>
    </row>
    <row r="57" spans="2:34" s="5" customFormat="1" ht="48" customHeight="1">
      <c r="B57" s="93"/>
      <c r="C57" s="80" t="s">
        <v>50</v>
      </c>
      <c r="D57" s="96" t="s">
        <v>263</v>
      </c>
      <c r="E57" s="96" t="s">
        <v>67</v>
      </c>
      <c r="F57" s="96" t="s">
        <v>63</v>
      </c>
      <c r="G57" s="96" t="s">
        <v>60</v>
      </c>
      <c r="H57" s="96" t="s">
        <v>49</v>
      </c>
      <c r="I57" s="93"/>
      <c r="J57" s="85"/>
      <c r="K57" s="93"/>
      <c r="L57" s="85"/>
      <c r="M57" s="93"/>
      <c r="N57" s="85"/>
      <c r="O57" s="93"/>
      <c r="P57" s="85"/>
      <c r="Q57" s="93"/>
      <c r="R57" s="85"/>
      <c r="S57" s="93"/>
      <c r="T57" s="85"/>
      <c r="U57" s="93"/>
      <c r="V57" s="85"/>
      <c r="W57" s="93"/>
      <c r="X57" s="85"/>
      <c r="Y57" s="93"/>
      <c r="Z57" s="85"/>
      <c r="AA57" s="93"/>
      <c r="AB57" s="85"/>
      <c r="AC57" s="93"/>
      <c r="AD57" s="85"/>
      <c r="AE57" s="93"/>
      <c r="AF57" s="85"/>
      <c r="AG57" s="93"/>
      <c r="AH57" s="85"/>
    </row>
    <row r="58" spans="2:37" ht="21">
      <c r="B58" s="94" t="s">
        <v>31</v>
      </c>
      <c r="C58" s="95">
        <f>H58+G58+F58+E58+D58</f>
        <v>57</v>
      </c>
      <c r="D58" s="95">
        <f>D40+F40</f>
        <v>11</v>
      </c>
      <c r="E58" s="95">
        <f>H40+J40</f>
        <v>17</v>
      </c>
      <c r="F58" s="95">
        <f>L40+N40</f>
        <v>18</v>
      </c>
      <c r="G58" s="95">
        <f>P40+R40</f>
        <v>6</v>
      </c>
      <c r="H58" s="95">
        <f>T40+V40</f>
        <v>5</v>
      </c>
      <c r="I58" s="88"/>
      <c r="J58" s="79"/>
      <c r="K58" s="88"/>
      <c r="L58" s="79"/>
      <c r="M58" s="88"/>
      <c r="N58" s="79"/>
      <c r="O58" s="88"/>
      <c r="P58" s="79"/>
      <c r="Q58" s="88"/>
      <c r="R58" s="79"/>
      <c r="S58" s="88"/>
      <c r="T58" s="79"/>
      <c r="U58" s="88"/>
      <c r="V58" s="79"/>
      <c r="W58" s="88"/>
      <c r="X58" s="79"/>
      <c r="Y58" s="88"/>
      <c r="Z58" s="79"/>
      <c r="AA58" s="88"/>
      <c r="AB58" s="79"/>
      <c r="AC58" s="88"/>
      <c r="AD58" s="79"/>
      <c r="AE58" s="88"/>
      <c r="AF58" s="79"/>
      <c r="AG58" s="88"/>
      <c r="AH58" s="79"/>
      <c r="AI58"/>
      <c r="AJ58"/>
      <c r="AK58"/>
    </row>
    <row r="59" spans="2:37" ht="21">
      <c r="B59" s="94" t="s">
        <v>36</v>
      </c>
      <c r="C59" s="95">
        <f>H59+G59+F59+E59+D59</f>
        <v>10</v>
      </c>
      <c r="D59" s="95">
        <f>D41+F41</f>
        <v>4</v>
      </c>
      <c r="E59" s="95">
        <f>H41+J41</f>
        <v>3</v>
      </c>
      <c r="F59" s="95">
        <f>L41+N41</f>
        <v>3</v>
      </c>
      <c r="G59" s="95">
        <f>P41+R41</f>
        <v>0</v>
      </c>
      <c r="H59" s="95">
        <f aca="true" t="shared" si="19" ref="H59:H60">T41+V41</f>
        <v>0</v>
      </c>
      <c r="I59" s="88"/>
      <c r="J59" s="79"/>
      <c r="K59" s="88"/>
      <c r="L59" s="79"/>
      <c r="M59" s="88"/>
      <c r="N59" s="79"/>
      <c r="O59" s="88"/>
      <c r="P59" s="79"/>
      <c r="Q59" s="88"/>
      <c r="R59" s="79"/>
      <c r="S59" s="88"/>
      <c r="T59" s="79"/>
      <c r="U59" s="88"/>
      <c r="V59" s="79"/>
      <c r="W59" s="88"/>
      <c r="X59" s="79"/>
      <c r="Y59" s="88"/>
      <c r="Z59" s="79"/>
      <c r="AA59" s="88"/>
      <c r="AB59" s="79"/>
      <c r="AC59" s="88"/>
      <c r="AD59" s="79"/>
      <c r="AE59" s="88"/>
      <c r="AF59" s="79"/>
      <c r="AG59" s="88"/>
      <c r="AH59" s="79"/>
      <c r="AI59"/>
      <c r="AJ59"/>
      <c r="AK59"/>
    </row>
    <row r="60" spans="2:37" ht="21">
      <c r="B60" s="94" t="s">
        <v>33</v>
      </c>
      <c r="C60" s="95">
        <f>H60+G60+F60+E60+D60</f>
        <v>67</v>
      </c>
      <c r="D60" s="95">
        <f>D42+F42</f>
        <v>15</v>
      </c>
      <c r="E60" s="95">
        <f>H42+J42</f>
        <v>20</v>
      </c>
      <c r="F60" s="95">
        <f>L42+N42</f>
        <v>21</v>
      </c>
      <c r="G60" s="95">
        <f>P42+R42</f>
        <v>6</v>
      </c>
      <c r="H60" s="95">
        <f t="shared" si="19"/>
        <v>5</v>
      </c>
      <c r="I60" s="88"/>
      <c r="J60" s="79"/>
      <c r="K60" s="88"/>
      <c r="L60" s="79"/>
      <c r="M60" s="88"/>
      <c r="N60" s="79"/>
      <c r="O60" s="88"/>
      <c r="P60" s="79"/>
      <c r="Q60" s="88"/>
      <c r="R60" s="79"/>
      <c r="S60" s="88"/>
      <c r="T60" s="79"/>
      <c r="U60" s="88"/>
      <c r="V60" s="79"/>
      <c r="W60" s="88"/>
      <c r="X60" s="79"/>
      <c r="Y60" s="88"/>
      <c r="Z60" s="79"/>
      <c r="AA60" s="88"/>
      <c r="AB60" s="79"/>
      <c r="AC60" s="88"/>
      <c r="AD60" s="79"/>
      <c r="AE60" s="88"/>
      <c r="AF60" s="79"/>
      <c r="AG60" s="88"/>
      <c r="AH60" s="79"/>
      <c r="AI60"/>
      <c r="AJ60"/>
      <c r="AK60"/>
    </row>
    <row r="61" ht="15">
      <c r="D61" s="79"/>
    </row>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spans="1:37" s="5" customFormat="1" ht="31.5" customHeight="1">
      <c r="A85" s="13" t="s">
        <v>40</v>
      </c>
      <c r="B85" s="93"/>
      <c r="C85" s="85"/>
      <c r="D85" s="93"/>
      <c r="E85" s="85"/>
      <c r="F85" s="93"/>
      <c r="G85" s="85"/>
      <c r="H85" s="93"/>
      <c r="I85" s="85"/>
      <c r="J85" s="93"/>
      <c r="K85" s="85"/>
      <c r="L85" s="93"/>
      <c r="M85" s="85"/>
      <c r="N85" s="93"/>
      <c r="O85" s="85"/>
      <c r="P85" s="93"/>
      <c r="Q85" s="85"/>
      <c r="R85" s="93"/>
      <c r="S85" s="85"/>
      <c r="T85" s="93"/>
      <c r="U85" s="85"/>
      <c r="V85" s="93"/>
      <c r="W85" s="85"/>
      <c r="X85" s="93"/>
      <c r="Y85" s="85"/>
      <c r="Z85" s="93"/>
      <c r="AA85" s="85"/>
      <c r="AB85" s="93"/>
      <c r="AC85" s="85"/>
      <c r="AD85" s="93"/>
      <c r="AE85" s="85"/>
      <c r="AF85" s="93"/>
      <c r="AG85" s="85"/>
      <c r="AH85" s="93"/>
      <c r="AI85" s="85"/>
      <c r="AJ85" s="93"/>
      <c r="AK85" s="85"/>
    </row>
    <row r="86" ht="18">
      <c r="A86" s="12" t="s">
        <v>41</v>
      </c>
    </row>
  </sheetData>
  <mergeCells count="95">
    <mergeCell ref="D16:E16"/>
    <mergeCell ref="D27:E27"/>
    <mergeCell ref="D38:E38"/>
    <mergeCell ref="H38:I38"/>
    <mergeCell ref="N38:O38"/>
    <mergeCell ref="B49:C49"/>
    <mergeCell ref="B38:C38"/>
    <mergeCell ref="L38:M38"/>
    <mergeCell ref="J38:K38"/>
    <mergeCell ref="F38:G38"/>
    <mergeCell ref="B5:C5"/>
    <mergeCell ref="B16:C16"/>
    <mergeCell ref="B27:C27"/>
    <mergeCell ref="L5:M5"/>
    <mergeCell ref="L16:M16"/>
    <mergeCell ref="L27:M27"/>
    <mergeCell ref="J5:K5"/>
    <mergeCell ref="J16:K16"/>
    <mergeCell ref="J27:K27"/>
    <mergeCell ref="H5:I5"/>
    <mergeCell ref="H16:I16"/>
    <mergeCell ref="F5:G5"/>
    <mergeCell ref="F16:G16"/>
    <mergeCell ref="F27:G27"/>
    <mergeCell ref="H27:I27"/>
    <mergeCell ref="D5:E5"/>
    <mergeCell ref="V27:W27"/>
    <mergeCell ref="V16:W16"/>
    <mergeCell ref="Z16:AA16"/>
    <mergeCell ref="A1:C1"/>
    <mergeCell ref="A2:C2"/>
    <mergeCell ref="V5:W5"/>
    <mergeCell ref="X16:Y16"/>
    <mergeCell ref="T5:U5"/>
    <mergeCell ref="T16:U16"/>
    <mergeCell ref="R5:S5"/>
    <mergeCell ref="R16:S16"/>
    <mergeCell ref="P5:Q5"/>
    <mergeCell ref="P16:Q16"/>
    <mergeCell ref="N5:O5"/>
    <mergeCell ref="N16:O16"/>
    <mergeCell ref="N27:O27"/>
    <mergeCell ref="AJ38:AK38"/>
    <mergeCell ref="AP27:AQ27"/>
    <mergeCell ref="AN27:AO27"/>
    <mergeCell ref="AD16:AE16"/>
    <mergeCell ref="X5:Y5"/>
    <mergeCell ref="Z5:AA5"/>
    <mergeCell ref="AB5:AC5"/>
    <mergeCell ref="AB16:AC16"/>
    <mergeCell ref="AL16:AM16"/>
    <mergeCell ref="AL27:AM27"/>
    <mergeCell ref="AN5:AO5"/>
    <mergeCell ref="AJ5:AK5"/>
    <mergeCell ref="AJ16:AK16"/>
    <mergeCell ref="AJ27:AK27"/>
    <mergeCell ref="AB38:AC38"/>
    <mergeCell ref="AD5:AE5"/>
    <mergeCell ref="AT5:AU5"/>
    <mergeCell ref="AL38:AM38"/>
    <mergeCell ref="AR5:AS5"/>
    <mergeCell ref="AP5:AQ5"/>
    <mergeCell ref="AL5:AM5"/>
    <mergeCell ref="AP16:AQ16"/>
    <mergeCell ref="AN16:AO16"/>
    <mergeCell ref="AT16:AU16"/>
    <mergeCell ref="AN38:AO38"/>
    <mergeCell ref="AR27:AS27"/>
    <mergeCell ref="AR16:AS16"/>
    <mergeCell ref="AR38:AS38"/>
    <mergeCell ref="AP38:AQ38"/>
    <mergeCell ref="AT38:AU38"/>
    <mergeCell ref="AT27:AU27"/>
    <mergeCell ref="AF38:AG38"/>
    <mergeCell ref="AD27:AE27"/>
    <mergeCell ref="AH5:AI5"/>
    <mergeCell ref="AH16:AI16"/>
    <mergeCell ref="AH27:AI27"/>
    <mergeCell ref="AH38:AI38"/>
    <mergeCell ref="P27:Q27"/>
    <mergeCell ref="P38:Q38"/>
    <mergeCell ref="R27:S27"/>
    <mergeCell ref="R38:S38"/>
    <mergeCell ref="AF5:AG5"/>
    <mergeCell ref="AF16:AG16"/>
    <mergeCell ref="T27:U27"/>
    <mergeCell ref="T38:U38"/>
    <mergeCell ref="AD38:AE38"/>
    <mergeCell ref="AF27:AG27"/>
    <mergeCell ref="X27:Y27"/>
    <mergeCell ref="X38:Y38"/>
    <mergeCell ref="V38:W38"/>
    <mergeCell ref="Z38:AA38"/>
    <mergeCell ref="AB27:AC27"/>
    <mergeCell ref="Z27:AA27"/>
  </mergeCells>
  <printOptions/>
  <pageMargins left="0.31496062992125984" right="0.41" top="0.5118110236220472" bottom="0.5118110236220472" header="0.31496062992125984" footer="0.31496062992125984"/>
  <pageSetup fitToHeight="0" fitToWidth="1" horizontalDpi="600" verticalDpi="600" orientation="landscape" scale="25"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70"/>
  <sheetViews>
    <sheetView showGridLines="0" zoomScale="70" zoomScaleNormal="70" workbookViewId="0" topLeftCell="A1">
      <selection activeCell="A1" sqref="A1:D1"/>
    </sheetView>
  </sheetViews>
  <sheetFormatPr defaultColWidth="11.421875" defaultRowHeight="15"/>
  <cols>
    <col min="2" max="2" width="18.57421875" style="0" bestFit="1" customWidth="1"/>
    <col min="3" max="3" width="18.28125" style="0" customWidth="1"/>
    <col min="4" max="4" width="15.00390625" style="0" customWidth="1"/>
    <col min="5" max="5" width="27.28125" style="0" customWidth="1"/>
    <col min="6" max="6" width="54.8515625" style="0" customWidth="1"/>
    <col min="7" max="7" width="34.00390625" style="0" customWidth="1"/>
    <col min="8" max="8" width="27.421875" style="70" bestFit="1" customWidth="1"/>
    <col min="9" max="9" width="20.7109375" style="0" customWidth="1"/>
    <col min="10" max="10" width="28.57421875" style="0" customWidth="1"/>
    <col min="11" max="11" width="26.140625" style="0" customWidth="1"/>
    <col min="12" max="12" width="28.57421875" style="0" customWidth="1"/>
    <col min="13" max="13" width="23.7109375" style="0" customWidth="1"/>
    <col min="14" max="14" width="27.421875" style="0" customWidth="1"/>
  </cols>
  <sheetData>
    <row r="1" spans="1:7" ht="25.8">
      <c r="A1" s="147" t="s">
        <v>10</v>
      </c>
      <c r="B1" s="147"/>
      <c r="C1" s="147"/>
      <c r="D1" s="147"/>
      <c r="F1" s="149" t="s">
        <v>107</v>
      </c>
      <c r="G1" s="149"/>
    </row>
    <row r="2" spans="1:7" ht="25.8">
      <c r="A2" s="15"/>
      <c r="B2" s="15"/>
      <c r="C2" s="15"/>
      <c r="D2" s="15"/>
      <c r="F2" s="16"/>
      <c r="G2" s="16"/>
    </row>
    <row r="3" spans="1:14" ht="21" hidden="1">
      <c r="A3" s="14"/>
      <c r="B3" s="14"/>
      <c r="C3" s="143" t="s">
        <v>43</v>
      </c>
      <c r="D3" s="143"/>
      <c r="E3" s="143"/>
      <c r="F3" s="143"/>
      <c r="G3" s="143"/>
      <c r="H3" s="143"/>
      <c r="I3" s="143"/>
      <c r="N3" s="46"/>
    </row>
    <row r="4" ht="15.6" customHeight="1" hidden="1">
      <c r="N4" s="46"/>
    </row>
    <row r="5" spans="1:14" ht="15" hidden="1">
      <c r="A5" s="142" t="s">
        <v>24</v>
      </c>
      <c r="B5" s="140" t="s">
        <v>8</v>
      </c>
      <c r="C5" s="140" t="s">
        <v>0</v>
      </c>
      <c r="D5" s="140" t="s">
        <v>1</v>
      </c>
      <c r="E5" s="140" t="s">
        <v>2</v>
      </c>
      <c r="F5" s="140" t="s">
        <v>3</v>
      </c>
      <c r="G5" s="140" t="s">
        <v>4</v>
      </c>
      <c r="H5" s="145" t="s">
        <v>5</v>
      </c>
      <c r="I5" s="57" t="s">
        <v>6</v>
      </c>
      <c r="J5" s="153" t="s">
        <v>9</v>
      </c>
      <c r="K5" s="154"/>
      <c r="L5" s="132" t="s">
        <v>12</v>
      </c>
      <c r="M5" s="155"/>
      <c r="N5" s="156"/>
    </row>
    <row r="6" spans="1:14" ht="15.75" customHeight="1" hidden="1">
      <c r="A6" s="139"/>
      <c r="B6" s="144"/>
      <c r="C6" s="144"/>
      <c r="D6" s="144"/>
      <c r="E6" s="144"/>
      <c r="F6" s="144"/>
      <c r="G6" s="144"/>
      <c r="H6" s="146"/>
      <c r="I6" s="50" t="s">
        <v>7</v>
      </c>
      <c r="J6" s="2" t="s">
        <v>2</v>
      </c>
      <c r="K6" s="2" t="s">
        <v>11</v>
      </c>
      <c r="L6" s="50" t="s">
        <v>13</v>
      </c>
      <c r="M6" s="50" t="s">
        <v>14</v>
      </c>
      <c r="N6" s="50" t="s">
        <v>15</v>
      </c>
    </row>
    <row r="7" spans="1:14" ht="58.2" customHeight="1" hidden="1">
      <c r="A7" s="120">
        <v>1</v>
      </c>
      <c r="B7" s="122"/>
      <c r="C7" s="123"/>
      <c r="D7" s="123"/>
      <c r="E7" s="123"/>
      <c r="F7" s="123"/>
      <c r="G7" s="124"/>
      <c r="H7" s="125"/>
      <c r="I7" s="48"/>
      <c r="J7" s="148"/>
      <c r="K7" s="157"/>
      <c r="L7" s="158"/>
      <c r="M7" s="135"/>
      <c r="N7" s="135"/>
    </row>
    <row r="8" spans="1:14" ht="15.75" customHeight="1" hidden="1">
      <c r="A8" s="121"/>
      <c r="B8" s="122"/>
      <c r="C8" s="123"/>
      <c r="D8" s="123"/>
      <c r="E8" s="123"/>
      <c r="F8" s="123"/>
      <c r="G8" s="124"/>
      <c r="H8" s="125"/>
      <c r="I8" s="66"/>
      <c r="J8" s="148"/>
      <c r="K8" s="157"/>
      <c r="L8" s="158"/>
      <c r="M8" s="136"/>
      <c r="N8" s="136"/>
    </row>
    <row r="9" spans="1:9" ht="19.5" customHeight="1" hidden="1">
      <c r="A9" s="15"/>
      <c r="B9" s="15"/>
      <c r="C9" s="103"/>
      <c r="D9" s="103"/>
      <c r="E9" s="47"/>
      <c r="F9" s="104"/>
      <c r="G9" s="104"/>
      <c r="H9" s="72"/>
      <c r="I9" s="47"/>
    </row>
    <row r="10" spans="1:14" ht="21">
      <c r="A10" s="14"/>
      <c r="B10" s="14"/>
      <c r="C10" s="143" t="s">
        <v>42</v>
      </c>
      <c r="D10" s="143"/>
      <c r="E10" s="143"/>
      <c r="F10" s="143"/>
      <c r="G10" s="143"/>
      <c r="H10" s="143"/>
      <c r="I10" s="143"/>
      <c r="N10" s="46"/>
    </row>
    <row r="11" spans="3:14" ht="15.75" customHeight="1">
      <c r="C11" s="47"/>
      <c r="D11" s="47"/>
      <c r="E11" s="47"/>
      <c r="F11" s="47"/>
      <c r="G11" s="47"/>
      <c r="H11" s="72"/>
      <c r="I11" s="47"/>
      <c r="N11" s="46"/>
    </row>
    <row r="12" spans="1:14" ht="15">
      <c r="A12" s="142" t="s">
        <v>24</v>
      </c>
      <c r="B12" s="140" t="s">
        <v>8</v>
      </c>
      <c r="C12" s="140" t="s">
        <v>0</v>
      </c>
      <c r="D12" s="140" t="s">
        <v>1</v>
      </c>
      <c r="E12" s="140" t="s">
        <v>2</v>
      </c>
      <c r="F12" s="140" t="s">
        <v>3</v>
      </c>
      <c r="G12" s="140" t="s">
        <v>4</v>
      </c>
      <c r="H12" s="145" t="s">
        <v>5</v>
      </c>
      <c r="I12" s="57" t="s">
        <v>6</v>
      </c>
      <c r="J12" s="153" t="s">
        <v>9</v>
      </c>
      <c r="K12" s="154"/>
      <c r="L12" s="132" t="s">
        <v>12</v>
      </c>
      <c r="M12" s="155"/>
      <c r="N12" s="156"/>
    </row>
    <row r="13" spans="1:14" ht="15.75" customHeight="1">
      <c r="A13" s="139"/>
      <c r="B13" s="144"/>
      <c r="C13" s="144"/>
      <c r="D13" s="144"/>
      <c r="E13" s="144"/>
      <c r="F13" s="144"/>
      <c r="G13" s="144"/>
      <c r="H13" s="146"/>
      <c r="I13" s="50" t="s">
        <v>7</v>
      </c>
      <c r="J13" s="2" t="s">
        <v>2</v>
      </c>
      <c r="K13" s="2" t="s">
        <v>11</v>
      </c>
      <c r="L13" s="50" t="s">
        <v>13</v>
      </c>
      <c r="M13" s="50" t="s">
        <v>14</v>
      </c>
      <c r="N13" s="50" t="s">
        <v>15</v>
      </c>
    </row>
    <row r="14" spans="1:14" ht="57.6" customHeight="1">
      <c r="A14" s="120">
        <v>1</v>
      </c>
      <c r="B14" s="128" t="s">
        <v>108</v>
      </c>
      <c r="C14" s="129" t="s">
        <v>68</v>
      </c>
      <c r="D14" s="129" t="s">
        <v>47</v>
      </c>
      <c r="E14" s="129" t="s">
        <v>109</v>
      </c>
      <c r="F14" s="129" t="s">
        <v>110</v>
      </c>
      <c r="G14" s="130" t="s">
        <v>111</v>
      </c>
      <c r="H14" s="131">
        <v>510000000</v>
      </c>
      <c r="I14" s="101" t="s">
        <v>69</v>
      </c>
      <c r="J14" s="152" t="s">
        <v>115</v>
      </c>
      <c r="K14" s="137" t="s">
        <v>112</v>
      </c>
      <c r="L14" s="135"/>
      <c r="M14" s="135"/>
      <c r="N14" s="135"/>
    </row>
    <row r="15" spans="1:14" ht="15.75" customHeight="1">
      <c r="A15" s="121"/>
      <c r="B15" s="128"/>
      <c r="C15" s="129"/>
      <c r="D15" s="129"/>
      <c r="E15" s="129"/>
      <c r="F15" s="129"/>
      <c r="G15" s="130"/>
      <c r="H15" s="131"/>
      <c r="I15" s="49">
        <v>45077</v>
      </c>
      <c r="J15" s="127"/>
      <c r="K15" s="138"/>
      <c r="L15" s="136"/>
      <c r="M15" s="136"/>
      <c r="N15" s="136"/>
    </row>
    <row r="16" spans="1:14" ht="28.8">
      <c r="A16" s="120">
        <v>2</v>
      </c>
      <c r="B16" s="128" t="s">
        <v>79</v>
      </c>
      <c r="C16" s="129" t="s">
        <v>68</v>
      </c>
      <c r="D16" s="129" t="s">
        <v>56</v>
      </c>
      <c r="E16" s="129" t="s">
        <v>75</v>
      </c>
      <c r="F16" s="129" t="s">
        <v>80</v>
      </c>
      <c r="G16" s="130" t="s">
        <v>76</v>
      </c>
      <c r="H16" s="131">
        <v>179961554</v>
      </c>
      <c r="I16" s="101" t="s">
        <v>57</v>
      </c>
      <c r="J16" s="152" t="s">
        <v>84</v>
      </c>
      <c r="K16" s="137" t="s">
        <v>113</v>
      </c>
      <c r="L16" s="135" t="s">
        <v>114</v>
      </c>
      <c r="M16" s="135" t="s">
        <v>85</v>
      </c>
      <c r="N16" s="135"/>
    </row>
    <row r="17" spans="1:14" ht="42" customHeight="1">
      <c r="A17" s="121"/>
      <c r="B17" s="128"/>
      <c r="C17" s="129"/>
      <c r="D17" s="129"/>
      <c r="E17" s="129"/>
      <c r="F17" s="129"/>
      <c r="G17" s="130"/>
      <c r="H17" s="131"/>
      <c r="I17" s="49">
        <v>45063</v>
      </c>
      <c r="J17" s="127"/>
      <c r="K17" s="138"/>
      <c r="L17" s="136"/>
      <c r="M17" s="136"/>
      <c r="N17" s="139"/>
    </row>
    <row r="18" spans="1:14" ht="15" customHeight="1">
      <c r="A18" s="52"/>
      <c r="B18" s="53"/>
      <c r="C18" s="54"/>
      <c r="D18" s="54"/>
      <c r="E18" s="54"/>
      <c r="F18" s="54"/>
      <c r="G18" s="55"/>
      <c r="H18" s="71"/>
      <c r="I18" s="56"/>
      <c r="J18" s="4"/>
      <c r="K18" s="45"/>
      <c r="L18" s="46"/>
      <c r="M18" s="46"/>
      <c r="N18" s="46"/>
    </row>
    <row r="19" spans="1:14" ht="21" hidden="1">
      <c r="A19" s="14"/>
      <c r="B19" s="14"/>
      <c r="C19" s="161" t="s">
        <v>45</v>
      </c>
      <c r="D19" s="161"/>
      <c r="E19" s="161"/>
      <c r="F19" s="161"/>
      <c r="G19" s="161"/>
      <c r="H19" s="161"/>
      <c r="I19" s="161"/>
      <c r="N19" s="46"/>
    </row>
    <row r="20" spans="8:14" ht="15.75" customHeight="1" hidden="1">
      <c r="H20" s="74"/>
      <c r="N20" s="46"/>
    </row>
    <row r="21" spans="1:14" ht="15" hidden="1">
      <c r="A21" s="159" t="s">
        <v>24</v>
      </c>
      <c r="B21" s="140" t="s">
        <v>8</v>
      </c>
      <c r="C21" s="152" t="s">
        <v>0</v>
      </c>
      <c r="D21" s="152" t="s">
        <v>1</v>
      </c>
      <c r="E21" s="152" t="s">
        <v>2</v>
      </c>
      <c r="F21" s="152" t="s">
        <v>3</v>
      </c>
      <c r="G21" s="152" t="s">
        <v>4</v>
      </c>
      <c r="H21" s="150" t="s">
        <v>5</v>
      </c>
      <c r="I21" s="48" t="s">
        <v>6</v>
      </c>
      <c r="J21" s="153" t="s">
        <v>9</v>
      </c>
      <c r="K21" s="154"/>
      <c r="L21" s="132" t="s">
        <v>12</v>
      </c>
      <c r="M21" s="155"/>
      <c r="N21" s="156"/>
    </row>
    <row r="22" spans="1:14" ht="15" hidden="1">
      <c r="A22" s="160"/>
      <c r="B22" s="144"/>
      <c r="C22" s="126"/>
      <c r="D22" s="126"/>
      <c r="E22" s="126"/>
      <c r="F22" s="126"/>
      <c r="G22" s="126"/>
      <c r="H22" s="151"/>
      <c r="I22" s="51" t="s">
        <v>7</v>
      </c>
      <c r="J22" s="2" t="s">
        <v>2</v>
      </c>
      <c r="K22" s="1" t="s">
        <v>11</v>
      </c>
      <c r="L22" s="50" t="s">
        <v>13</v>
      </c>
      <c r="M22" s="50" t="s">
        <v>14</v>
      </c>
      <c r="N22" s="50" t="s">
        <v>15</v>
      </c>
    </row>
    <row r="23" spans="1:14" ht="83.4" customHeight="1" hidden="1">
      <c r="A23" s="148">
        <v>1</v>
      </c>
      <c r="B23" s="122"/>
      <c r="C23" s="123"/>
      <c r="D23" s="123"/>
      <c r="E23" s="123"/>
      <c r="F23" s="123"/>
      <c r="G23" s="124"/>
      <c r="H23" s="125"/>
      <c r="I23" s="48"/>
      <c r="J23" s="140"/>
      <c r="K23" s="137"/>
      <c r="L23" s="135"/>
      <c r="M23" s="135"/>
      <c r="N23" s="135"/>
    </row>
    <row r="24" spans="1:14" ht="15" customHeight="1" hidden="1">
      <c r="A24" s="148"/>
      <c r="B24" s="122"/>
      <c r="C24" s="123"/>
      <c r="D24" s="123"/>
      <c r="E24" s="123"/>
      <c r="F24" s="123"/>
      <c r="G24" s="124"/>
      <c r="H24" s="125"/>
      <c r="I24" s="66"/>
      <c r="J24" s="141"/>
      <c r="K24" s="138"/>
      <c r="L24" s="136"/>
      <c r="M24" s="136"/>
      <c r="N24" s="139"/>
    </row>
    <row r="25" spans="1:14" ht="15.75" customHeight="1" hidden="1">
      <c r="A25" s="52"/>
      <c r="B25" s="53"/>
      <c r="C25" s="62"/>
      <c r="D25" s="62"/>
      <c r="E25" s="62"/>
      <c r="F25" s="62"/>
      <c r="G25" s="63"/>
      <c r="H25" s="73"/>
      <c r="I25" s="64"/>
      <c r="J25" s="4"/>
      <c r="K25" s="45"/>
      <c r="L25" s="46"/>
      <c r="M25" s="46"/>
      <c r="N25" s="46"/>
    </row>
    <row r="26" spans="1:9" ht="21">
      <c r="A26" s="3"/>
      <c r="B26" s="143" t="s">
        <v>18</v>
      </c>
      <c r="C26" s="143"/>
      <c r="D26" s="143"/>
      <c r="E26" s="143"/>
      <c r="F26" s="143"/>
      <c r="G26" s="143"/>
      <c r="H26" s="143"/>
      <c r="I26" s="143"/>
    </row>
    <row r="27" spans="1:9" ht="15">
      <c r="A27" s="3"/>
      <c r="C27" s="47"/>
      <c r="D27" s="47"/>
      <c r="E27" s="47"/>
      <c r="F27" s="47"/>
      <c r="G27" s="47"/>
      <c r="H27" s="72"/>
      <c r="I27" s="47"/>
    </row>
    <row r="28" spans="1:14" ht="15">
      <c r="A28" s="159" t="s">
        <v>24</v>
      </c>
      <c r="B28" s="140" t="s">
        <v>8</v>
      </c>
      <c r="C28" s="152" t="s">
        <v>0</v>
      </c>
      <c r="D28" s="152" t="s">
        <v>1</v>
      </c>
      <c r="E28" s="152" t="s">
        <v>2</v>
      </c>
      <c r="F28" s="152" t="s">
        <v>3</v>
      </c>
      <c r="G28" s="152" t="s">
        <v>4</v>
      </c>
      <c r="H28" s="150" t="s">
        <v>5</v>
      </c>
      <c r="I28" s="48" t="s">
        <v>6</v>
      </c>
      <c r="J28" s="153" t="s">
        <v>9</v>
      </c>
      <c r="K28" s="154"/>
      <c r="L28" s="132" t="s">
        <v>12</v>
      </c>
      <c r="M28" s="155"/>
      <c r="N28" s="156"/>
    </row>
    <row r="29" spans="1:14" ht="15">
      <c r="A29" s="160"/>
      <c r="B29" s="144"/>
      <c r="C29" s="126"/>
      <c r="D29" s="126"/>
      <c r="E29" s="126"/>
      <c r="F29" s="126"/>
      <c r="G29" s="126"/>
      <c r="H29" s="151"/>
      <c r="I29" s="51" t="s">
        <v>7</v>
      </c>
      <c r="J29" s="2" t="s">
        <v>2</v>
      </c>
      <c r="K29" s="1" t="s">
        <v>11</v>
      </c>
      <c r="L29" s="50" t="s">
        <v>13</v>
      </c>
      <c r="M29" s="50" t="s">
        <v>14</v>
      </c>
      <c r="N29" s="50" t="s">
        <v>15</v>
      </c>
    </row>
    <row r="30" spans="1:14" ht="55.2" customHeight="1">
      <c r="A30" s="132">
        <v>1</v>
      </c>
      <c r="B30" s="122" t="s">
        <v>116</v>
      </c>
      <c r="C30" s="170" t="s">
        <v>117</v>
      </c>
      <c r="D30" s="170" t="s">
        <v>47</v>
      </c>
      <c r="E30" s="170" t="s">
        <v>118</v>
      </c>
      <c r="F30" s="170" t="s">
        <v>119</v>
      </c>
      <c r="G30" s="171" t="s">
        <v>150</v>
      </c>
      <c r="H30" s="172">
        <v>32327325</v>
      </c>
      <c r="I30" s="173" t="s">
        <v>46</v>
      </c>
      <c r="J30" s="133" t="s">
        <v>162</v>
      </c>
      <c r="K30" s="137" t="s">
        <v>156</v>
      </c>
      <c r="L30" s="135"/>
      <c r="M30" s="135"/>
      <c r="N30" s="135"/>
    </row>
    <row r="31" spans="1:14" ht="15">
      <c r="A31" s="132"/>
      <c r="B31" s="122"/>
      <c r="C31" s="170"/>
      <c r="D31" s="170"/>
      <c r="E31" s="170"/>
      <c r="F31" s="170"/>
      <c r="G31" s="171"/>
      <c r="H31" s="172"/>
      <c r="I31" s="174">
        <v>45076</v>
      </c>
      <c r="J31" s="134"/>
      <c r="K31" s="138"/>
      <c r="L31" s="136"/>
      <c r="M31" s="136"/>
      <c r="N31" s="139"/>
    </row>
    <row r="32" spans="1:14" ht="100.8" customHeight="1">
      <c r="A32" s="132">
        <v>2</v>
      </c>
      <c r="B32" s="128" t="s">
        <v>120</v>
      </c>
      <c r="C32" s="129" t="s">
        <v>54</v>
      </c>
      <c r="D32" s="129" t="s">
        <v>47</v>
      </c>
      <c r="E32" s="129" t="s">
        <v>91</v>
      </c>
      <c r="F32" s="129" t="s">
        <v>121</v>
      </c>
      <c r="G32" s="130" t="s">
        <v>73</v>
      </c>
      <c r="H32" s="131">
        <v>100000000</v>
      </c>
      <c r="I32" s="101" t="s">
        <v>71</v>
      </c>
      <c r="J32" s="133" t="s">
        <v>99</v>
      </c>
      <c r="K32" s="137" t="s">
        <v>157</v>
      </c>
      <c r="L32" s="135"/>
      <c r="M32" s="135"/>
      <c r="N32" s="135"/>
    </row>
    <row r="33" spans="1:14" ht="15">
      <c r="A33" s="132"/>
      <c r="B33" s="128"/>
      <c r="C33" s="129"/>
      <c r="D33" s="129"/>
      <c r="E33" s="129"/>
      <c r="F33" s="129"/>
      <c r="G33" s="130"/>
      <c r="H33" s="131"/>
      <c r="I33" s="113">
        <v>45076</v>
      </c>
      <c r="J33" s="134"/>
      <c r="K33" s="138"/>
      <c r="L33" s="136"/>
      <c r="M33" s="136"/>
      <c r="N33" s="139"/>
    </row>
    <row r="34" spans="1:14" ht="58.2" customHeight="1">
      <c r="A34" s="132">
        <v>3</v>
      </c>
      <c r="B34" s="128" t="s">
        <v>122</v>
      </c>
      <c r="C34" s="129" t="s">
        <v>55</v>
      </c>
      <c r="D34" s="129" t="s">
        <v>64</v>
      </c>
      <c r="E34" s="129" t="s">
        <v>123</v>
      </c>
      <c r="F34" s="129" t="s">
        <v>124</v>
      </c>
      <c r="G34" s="130" t="s">
        <v>151</v>
      </c>
      <c r="H34" s="131">
        <v>188115425</v>
      </c>
      <c r="I34" s="101" t="s">
        <v>46</v>
      </c>
      <c r="J34" s="133" t="s">
        <v>163</v>
      </c>
      <c r="K34" s="137" t="s">
        <v>158</v>
      </c>
      <c r="L34" s="135"/>
      <c r="M34" s="135"/>
      <c r="N34" s="135"/>
    </row>
    <row r="35" spans="1:14" ht="15">
      <c r="A35" s="132"/>
      <c r="B35" s="128"/>
      <c r="C35" s="129"/>
      <c r="D35" s="129"/>
      <c r="E35" s="129"/>
      <c r="F35" s="129"/>
      <c r="G35" s="130"/>
      <c r="H35" s="131"/>
      <c r="I35" s="49">
        <v>45075</v>
      </c>
      <c r="J35" s="134"/>
      <c r="K35" s="138"/>
      <c r="L35" s="136"/>
      <c r="M35" s="136"/>
      <c r="N35" s="139"/>
    </row>
    <row r="36" spans="1:14" ht="76.8" customHeight="1">
      <c r="A36" s="132">
        <v>4</v>
      </c>
      <c r="B36" s="128" t="s">
        <v>125</v>
      </c>
      <c r="C36" s="129" t="s">
        <v>55</v>
      </c>
      <c r="D36" s="129" t="s">
        <v>47</v>
      </c>
      <c r="E36" s="129" t="s">
        <v>92</v>
      </c>
      <c r="F36" s="129" t="s">
        <v>126</v>
      </c>
      <c r="G36" s="130" t="s">
        <v>94</v>
      </c>
      <c r="H36" s="131">
        <v>264000000</v>
      </c>
      <c r="I36" s="101" t="s">
        <v>46</v>
      </c>
      <c r="J36" s="133" t="s">
        <v>100</v>
      </c>
      <c r="K36" s="137" t="s">
        <v>97</v>
      </c>
      <c r="L36" s="135"/>
      <c r="M36" s="135"/>
      <c r="N36" s="135"/>
    </row>
    <row r="37" spans="1:14" ht="14.4" customHeight="1">
      <c r="A37" s="132"/>
      <c r="B37" s="128"/>
      <c r="C37" s="129"/>
      <c r="D37" s="129"/>
      <c r="E37" s="129"/>
      <c r="F37" s="129"/>
      <c r="G37" s="130"/>
      <c r="H37" s="131"/>
      <c r="I37" s="49">
        <v>45075</v>
      </c>
      <c r="J37" s="134"/>
      <c r="K37" s="138"/>
      <c r="L37" s="136"/>
      <c r="M37" s="136"/>
      <c r="N37" s="139"/>
    </row>
    <row r="38" spans="1:14" ht="55.2" customHeight="1">
      <c r="A38" s="132">
        <v>5</v>
      </c>
      <c r="B38" s="128" t="s">
        <v>127</v>
      </c>
      <c r="C38" s="129" t="s">
        <v>55</v>
      </c>
      <c r="D38" s="129" t="s">
        <v>64</v>
      </c>
      <c r="E38" s="129" t="s">
        <v>128</v>
      </c>
      <c r="F38" s="129" t="s">
        <v>129</v>
      </c>
      <c r="G38" s="130" t="s">
        <v>152</v>
      </c>
      <c r="H38" s="131">
        <v>131181652</v>
      </c>
      <c r="I38" s="101" t="s">
        <v>46</v>
      </c>
      <c r="J38" s="133" t="s">
        <v>164</v>
      </c>
      <c r="K38" s="137" t="s">
        <v>159</v>
      </c>
      <c r="L38" s="135"/>
      <c r="M38" s="135"/>
      <c r="N38" s="135"/>
    </row>
    <row r="39" spans="1:14" ht="15">
      <c r="A39" s="132"/>
      <c r="B39" s="128"/>
      <c r="C39" s="129"/>
      <c r="D39" s="129"/>
      <c r="E39" s="129"/>
      <c r="F39" s="129"/>
      <c r="G39" s="130"/>
      <c r="H39" s="131"/>
      <c r="I39" s="49">
        <v>45070</v>
      </c>
      <c r="J39" s="134"/>
      <c r="K39" s="138"/>
      <c r="L39" s="136"/>
      <c r="M39" s="136"/>
      <c r="N39" s="139"/>
    </row>
    <row r="40" spans="1:14" ht="54.6" customHeight="1">
      <c r="A40" s="132">
        <v>6</v>
      </c>
      <c r="B40" s="122" t="s">
        <v>130</v>
      </c>
      <c r="C40" s="170" t="s">
        <v>54</v>
      </c>
      <c r="D40" s="170" t="s">
        <v>47</v>
      </c>
      <c r="E40" s="170" t="s">
        <v>118</v>
      </c>
      <c r="F40" s="170" t="s">
        <v>131</v>
      </c>
      <c r="G40" s="171" t="s">
        <v>150</v>
      </c>
      <c r="H40" s="172">
        <v>769981668</v>
      </c>
      <c r="I40" s="173" t="s">
        <v>46</v>
      </c>
      <c r="J40" s="133" t="s">
        <v>162</v>
      </c>
      <c r="K40" s="137" t="s">
        <v>160</v>
      </c>
      <c r="L40" s="135"/>
      <c r="M40" s="135"/>
      <c r="N40" s="135"/>
    </row>
    <row r="41" spans="1:14" ht="15">
      <c r="A41" s="132"/>
      <c r="B41" s="122"/>
      <c r="C41" s="170"/>
      <c r="D41" s="170"/>
      <c r="E41" s="170"/>
      <c r="F41" s="170"/>
      <c r="G41" s="171"/>
      <c r="H41" s="172"/>
      <c r="I41" s="174">
        <v>45069</v>
      </c>
      <c r="J41" s="134"/>
      <c r="K41" s="138"/>
      <c r="L41" s="136"/>
      <c r="M41" s="136"/>
      <c r="N41" s="139"/>
    </row>
    <row r="42" spans="1:14" ht="53.4" customHeight="1">
      <c r="A42" s="132">
        <v>7</v>
      </c>
      <c r="B42" s="128" t="s">
        <v>132</v>
      </c>
      <c r="C42" s="129" t="s">
        <v>55</v>
      </c>
      <c r="D42" s="129" t="s">
        <v>47</v>
      </c>
      <c r="E42" s="129" t="s">
        <v>133</v>
      </c>
      <c r="F42" s="129" t="s">
        <v>134</v>
      </c>
      <c r="G42" s="130" t="s">
        <v>153</v>
      </c>
      <c r="H42" s="131">
        <v>319426320</v>
      </c>
      <c r="I42" s="101" t="s">
        <v>46</v>
      </c>
      <c r="J42" s="140" t="s">
        <v>165</v>
      </c>
      <c r="K42" s="137" t="s">
        <v>161</v>
      </c>
      <c r="L42" s="135"/>
      <c r="M42" s="135"/>
      <c r="N42" s="135"/>
    </row>
    <row r="43" spans="1:14" ht="15.75" customHeight="1">
      <c r="A43" s="132"/>
      <c r="B43" s="128"/>
      <c r="C43" s="129"/>
      <c r="D43" s="129"/>
      <c r="E43" s="129"/>
      <c r="F43" s="129"/>
      <c r="G43" s="130"/>
      <c r="H43" s="131"/>
      <c r="I43" s="49">
        <v>45069</v>
      </c>
      <c r="J43" s="141"/>
      <c r="K43" s="138"/>
      <c r="L43" s="136"/>
      <c r="M43" s="136"/>
      <c r="N43" s="139"/>
    </row>
    <row r="44" spans="1:14" ht="57.6" customHeight="1">
      <c r="A44" s="132">
        <v>8</v>
      </c>
      <c r="B44" s="122" t="s">
        <v>88</v>
      </c>
      <c r="C44" s="170" t="s">
        <v>55</v>
      </c>
      <c r="D44" s="170" t="s">
        <v>56</v>
      </c>
      <c r="E44" s="170" t="s">
        <v>70</v>
      </c>
      <c r="F44" s="170" t="s">
        <v>89</v>
      </c>
      <c r="G44" s="171" t="s">
        <v>72</v>
      </c>
      <c r="H44" s="172">
        <v>292834572</v>
      </c>
      <c r="I44" s="173" t="s">
        <v>57</v>
      </c>
      <c r="J44" s="140" t="s">
        <v>74</v>
      </c>
      <c r="K44" s="137" t="s">
        <v>95</v>
      </c>
      <c r="L44" s="135" t="s">
        <v>166</v>
      </c>
      <c r="M44" s="135" t="s">
        <v>167</v>
      </c>
      <c r="N44" s="135"/>
    </row>
    <row r="45" spans="1:14" ht="15.75" customHeight="1">
      <c r="A45" s="132"/>
      <c r="B45" s="122"/>
      <c r="C45" s="170"/>
      <c r="D45" s="170"/>
      <c r="E45" s="170"/>
      <c r="F45" s="170"/>
      <c r="G45" s="171"/>
      <c r="H45" s="172"/>
      <c r="I45" s="174">
        <v>45069</v>
      </c>
      <c r="J45" s="141"/>
      <c r="K45" s="138"/>
      <c r="L45" s="136"/>
      <c r="M45" s="136"/>
      <c r="N45" s="139"/>
    </row>
    <row r="46" spans="1:14" ht="46.8" customHeight="1">
      <c r="A46" s="132">
        <v>9</v>
      </c>
      <c r="B46" s="128" t="s">
        <v>135</v>
      </c>
      <c r="C46" s="129" t="s">
        <v>58</v>
      </c>
      <c r="D46" s="129" t="s">
        <v>47</v>
      </c>
      <c r="E46" s="129" t="s">
        <v>90</v>
      </c>
      <c r="F46" s="129" t="s">
        <v>136</v>
      </c>
      <c r="G46" s="130" t="s">
        <v>93</v>
      </c>
      <c r="H46" s="131">
        <v>967071921</v>
      </c>
      <c r="I46" s="101" t="s">
        <v>71</v>
      </c>
      <c r="J46" s="140" t="s">
        <v>98</v>
      </c>
      <c r="K46" s="137" t="s">
        <v>96</v>
      </c>
      <c r="L46" s="135"/>
      <c r="M46" s="135"/>
      <c r="N46" s="135"/>
    </row>
    <row r="47" spans="1:14" ht="15">
      <c r="A47" s="132"/>
      <c r="B47" s="128"/>
      <c r="C47" s="129"/>
      <c r="D47" s="129"/>
      <c r="E47" s="129"/>
      <c r="F47" s="129"/>
      <c r="G47" s="130"/>
      <c r="H47" s="131"/>
      <c r="I47" s="113">
        <v>45065</v>
      </c>
      <c r="J47" s="141"/>
      <c r="K47" s="138"/>
      <c r="L47" s="136"/>
      <c r="M47" s="136"/>
      <c r="N47" s="139"/>
    </row>
    <row r="48" spans="1:14" ht="103.2" customHeight="1">
      <c r="A48" s="132">
        <v>10</v>
      </c>
      <c r="B48" s="128" t="s">
        <v>137</v>
      </c>
      <c r="C48" s="129" t="s">
        <v>138</v>
      </c>
      <c r="D48" s="129" t="s">
        <v>139</v>
      </c>
      <c r="E48" s="129" t="s">
        <v>140</v>
      </c>
      <c r="F48" s="129" t="s">
        <v>141</v>
      </c>
      <c r="G48" s="130" t="s">
        <v>154</v>
      </c>
      <c r="H48" s="131">
        <v>5000000000</v>
      </c>
      <c r="I48" s="101" t="s">
        <v>142</v>
      </c>
      <c r="J48" s="140" t="s">
        <v>173</v>
      </c>
      <c r="K48" s="137" t="s">
        <v>168</v>
      </c>
      <c r="L48" s="135" t="s">
        <v>169</v>
      </c>
      <c r="M48" s="135"/>
      <c r="N48" s="135"/>
    </row>
    <row r="49" spans="1:14" ht="15">
      <c r="A49" s="132"/>
      <c r="B49" s="128"/>
      <c r="C49" s="129"/>
      <c r="D49" s="129"/>
      <c r="E49" s="129"/>
      <c r="F49" s="129"/>
      <c r="G49" s="130"/>
      <c r="H49" s="131"/>
      <c r="I49" s="49">
        <v>45065</v>
      </c>
      <c r="J49" s="141"/>
      <c r="K49" s="138"/>
      <c r="L49" s="136"/>
      <c r="M49" s="136"/>
      <c r="N49" s="139"/>
    </row>
    <row r="50" spans="1:14" ht="57.6" customHeight="1">
      <c r="A50" s="132">
        <v>11</v>
      </c>
      <c r="B50" s="122" t="s">
        <v>143</v>
      </c>
      <c r="C50" s="170" t="s">
        <v>58</v>
      </c>
      <c r="D50" s="170" t="s">
        <v>47</v>
      </c>
      <c r="E50" s="170" t="s">
        <v>90</v>
      </c>
      <c r="F50" s="170" t="s">
        <v>144</v>
      </c>
      <c r="G50" s="171" t="s">
        <v>93</v>
      </c>
      <c r="H50" s="172">
        <v>1427470448</v>
      </c>
      <c r="I50" s="173" t="s">
        <v>71</v>
      </c>
      <c r="J50" s="140" t="s">
        <v>98</v>
      </c>
      <c r="K50" s="137" t="s">
        <v>96</v>
      </c>
      <c r="L50" s="135"/>
      <c r="M50" s="135"/>
      <c r="N50" s="135"/>
    </row>
    <row r="51" spans="1:14" ht="15.75" customHeight="1">
      <c r="A51" s="132"/>
      <c r="B51" s="122"/>
      <c r="C51" s="170"/>
      <c r="D51" s="170"/>
      <c r="E51" s="170"/>
      <c r="F51" s="170"/>
      <c r="G51" s="171"/>
      <c r="H51" s="172"/>
      <c r="I51" s="175">
        <v>45063</v>
      </c>
      <c r="J51" s="141"/>
      <c r="K51" s="138"/>
      <c r="L51" s="136"/>
      <c r="M51" s="136"/>
      <c r="N51" s="139"/>
    </row>
    <row r="52" spans="1:14" ht="46.8" customHeight="1">
      <c r="A52" s="132">
        <v>12</v>
      </c>
      <c r="B52" s="128" t="s">
        <v>86</v>
      </c>
      <c r="C52" s="129" t="s">
        <v>55</v>
      </c>
      <c r="D52" s="129" t="s">
        <v>47</v>
      </c>
      <c r="E52" s="129" t="s">
        <v>78</v>
      </c>
      <c r="F52" s="129" t="s">
        <v>87</v>
      </c>
      <c r="G52" s="130" t="s">
        <v>81</v>
      </c>
      <c r="H52" s="131">
        <v>324170981</v>
      </c>
      <c r="I52" s="101" t="s">
        <v>46</v>
      </c>
      <c r="J52" s="140" t="s">
        <v>83</v>
      </c>
      <c r="K52" s="137" t="s">
        <v>82</v>
      </c>
      <c r="L52" s="135"/>
      <c r="M52" s="135"/>
      <c r="N52" s="135"/>
    </row>
    <row r="53" spans="1:14" ht="15">
      <c r="A53" s="132"/>
      <c r="B53" s="128"/>
      <c r="C53" s="129"/>
      <c r="D53" s="129"/>
      <c r="E53" s="129"/>
      <c r="F53" s="129"/>
      <c r="G53" s="130"/>
      <c r="H53" s="131"/>
      <c r="I53" s="49">
        <v>45063</v>
      </c>
      <c r="J53" s="141"/>
      <c r="K53" s="138"/>
      <c r="L53" s="136"/>
      <c r="M53" s="136"/>
      <c r="N53" s="139"/>
    </row>
    <row r="54" spans="1:14" ht="61.8" customHeight="1">
      <c r="A54" s="132">
        <v>13</v>
      </c>
      <c r="B54" s="122" t="s">
        <v>145</v>
      </c>
      <c r="C54" s="170" t="s">
        <v>54</v>
      </c>
      <c r="D54" s="170" t="s">
        <v>56</v>
      </c>
      <c r="E54" s="170" t="s">
        <v>75</v>
      </c>
      <c r="F54" s="170" t="s">
        <v>146</v>
      </c>
      <c r="G54" s="171" t="s">
        <v>76</v>
      </c>
      <c r="H54" s="172">
        <v>596287852</v>
      </c>
      <c r="I54" s="173" t="s">
        <v>57</v>
      </c>
      <c r="J54" s="140" t="s">
        <v>84</v>
      </c>
      <c r="K54" s="137" t="s">
        <v>113</v>
      </c>
      <c r="L54" s="135" t="s">
        <v>170</v>
      </c>
      <c r="M54" s="135" t="s">
        <v>171</v>
      </c>
      <c r="N54" s="135"/>
    </row>
    <row r="55" spans="1:14" ht="15">
      <c r="A55" s="132"/>
      <c r="B55" s="122"/>
      <c r="C55" s="170"/>
      <c r="D55" s="170"/>
      <c r="E55" s="170"/>
      <c r="F55" s="170"/>
      <c r="G55" s="171"/>
      <c r="H55" s="172"/>
      <c r="I55" s="174">
        <v>45063</v>
      </c>
      <c r="J55" s="141"/>
      <c r="K55" s="138"/>
      <c r="L55" s="136"/>
      <c r="M55" s="136"/>
      <c r="N55" s="139"/>
    </row>
    <row r="56" spans="1:14" ht="57.6" customHeight="1">
      <c r="A56" s="132">
        <v>14</v>
      </c>
      <c r="B56" s="128" t="s">
        <v>147</v>
      </c>
      <c r="C56" s="129" t="s">
        <v>55</v>
      </c>
      <c r="D56" s="129" t="s">
        <v>47</v>
      </c>
      <c r="E56" s="129" t="s">
        <v>148</v>
      </c>
      <c r="F56" s="129" t="s">
        <v>149</v>
      </c>
      <c r="G56" s="130" t="s">
        <v>155</v>
      </c>
      <c r="H56" s="131">
        <v>243855283</v>
      </c>
      <c r="I56" s="101" t="s">
        <v>46</v>
      </c>
      <c r="J56" s="140" t="s">
        <v>174</v>
      </c>
      <c r="K56" s="137" t="s">
        <v>172</v>
      </c>
      <c r="L56" s="135"/>
      <c r="M56" s="135"/>
      <c r="N56" s="135"/>
    </row>
    <row r="57" spans="1:14" ht="15.75" customHeight="1">
      <c r="A57" s="132"/>
      <c r="B57" s="128"/>
      <c r="C57" s="129"/>
      <c r="D57" s="129"/>
      <c r="E57" s="129"/>
      <c r="F57" s="129"/>
      <c r="G57" s="130"/>
      <c r="H57" s="131"/>
      <c r="I57" s="49">
        <v>45062</v>
      </c>
      <c r="J57" s="141"/>
      <c r="K57" s="138"/>
      <c r="L57" s="136"/>
      <c r="M57" s="136"/>
      <c r="N57" s="139"/>
    </row>
    <row r="58" spans="3:9" ht="15">
      <c r="C58" s="47"/>
      <c r="D58" s="47"/>
      <c r="E58" s="47"/>
      <c r="F58" s="47"/>
      <c r="G58" s="47"/>
      <c r="H58" s="72"/>
      <c r="I58" s="47"/>
    </row>
    <row r="59" spans="1:14" ht="21">
      <c r="A59" s="3"/>
      <c r="B59" s="163" t="s">
        <v>19</v>
      </c>
      <c r="C59" s="163"/>
      <c r="D59" s="163"/>
      <c r="E59" s="163"/>
      <c r="F59" s="163"/>
      <c r="G59" s="163"/>
      <c r="H59" s="163"/>
      <c r="I59" s="163"/>
      <c r="J59" s="106"/>
      <c r="K59" s="107"/>
      <c r="L59" s="108"/>
      <c r="M59" s="108"/>
      <c r="N59" s="108"/>
    </row>
    <row r="60" spans="1:14" ht="14.4" customHeight="1">
      <c r="A60" s="109"/>
      <c r="C60" s="47"/>
      <c r="D60" s="47"/>
      <c r="E60" s="47"/>
      <c r="F60" s="47"/>
      <c r="G60" s="47"/>
      <c r="H60" s="105"/>
      <c r="I60" s="47"/>
      <c r="J60" s="106"/>
      <c r="K60" s="107"/>
      <c r="L60" s="108"/>
      <c r="M60" s="108"/>
      <c r="N60" s="108"/>
    </row>
    <row r="61" spans="1:14" ht="15">
      <c r="A61" s="142" t="s">
        <v>24</v>
      </c>
      <c r="B61" s="140" t="s">
        <v>8</v>
      </c>
      <c r="C61" s="140" t="s">
        <v>0</v>
      </c>
      <c r="D61" s="140" t="s">
        <v>1</v>
      </c>
      <c r="E61" s="140" t="s">
        <v>2</v>
      </c>
      <c r="F61" s="140" t="s">
        <v>3</v>
      </c>
      <c r="G61" s="140" t="s">
        <v>4</v>
      </c>
      <c r="H61" s="164" t="s">
        <v>5</v>
      </c>
      <c r="I61" s="57" t="s">
        <v>6</v>
      </c>
      <c r="J61" s="153" t="s">
        <v>9</v>
      </c>
      <c r="K61" s="154"/>
      <c r="L61" s="132" t="s">
        <v>12</v>
      </c>
      <c r="M61" s="155"/>
      <c r="N61" s="156"/>
    </row>
    <row r="62" spans="1:14" ht="15.75" customHeight="1">
      <c r="A62" s="162"/>
      <c r="B62" s="144"/>
      <c r="C62" s="144"/>
      <c r="D62" s="144"/>
      <c r="E62" s="144"/>
      <c r="F62" s="144"/>
      <c r="G62" s="144"/>
      <c r="H62" s="165"/>
      <c r="I62" s="50" t="s">
        <v>7</v>
      </c>
      <c r="J62" s="2" t="s">
        <v>2</v>
      </c>
      <c r="K62" s="2" t="s">
        <v>11</v>
      </c>
      <c r="L62" s="50" t="s">
        <v>13</v>
      </c>
      <c r="M62" s="50" t="s">
        <v>14</v>
      </c>
      <c r="N62" s="50" t="s">
        <v>15</v>
      </c>
    </row>
    <row r="63" spans="1:14" ht="49.2" customHeight="1">
      <c r="A63" s="148">
        <v>1</v>
      </c>
      <c r="B63" s="122" t="s">
        <v>209</v>
      </c>
      <c r="C63" s="170" t="s">
        <v>186</v>
      </c>
      <c r="D63" s="170" t="s">
        <v>56</v>
      </c>
      <c r="E63" s="170" t="s">
        <v>210</v>
      </c>
      <c r="F63" s="170" t="s">
        <v>211</v>
      </c>
      <c r="G63" s="171" t="s">
        <v>221</v>
      </c>
      <c r="H63" s="172">
        <v>330947287</v>
      </c>
      <c r="I63" s="173" t="s">
        <v>57</v>
      </c>
      <c r="J63" s="140" t="s">
        <v>235</v>
      </c>
      <c r="K63" s="137" t="s">
        <v>225</v>
      </c>
      <c r="L63" s="135" t="s">
        <v>226</v>
      </c>
      <c r="M63" s="135" t="s">
        <v>227</v>
      </c>
      <c r="N63" s="135"/>
    </row>
    <row r="64" spans="1:14" ht="15.75" customHeight="1">
      <c r="A64" s="148"/>
      <c r="B64" s="122"/>
      <c r="C64" s="170"/>
      <c r="D64" s="170"/>
      <c r="E64" s="170"/>
      <c r="F64" s="170"/>
      <c r="G64" s="171"/>
      <c r="H64" s="172"/>
      <c r="I64" s="174">
        <v>45073</v>
      </c>
      <c r="J64" s="141"/>
      <c r="K64" s="138"/>
      <c r="L64" s="136"/>
      <c r="M64" s="136"/>
      <c r="N64" s="139"/>
    </row>
    <row r="65" spans="1:14" ht="46.8" customHeight="1">
      <c r="A65" s="148">
        <v>2</v>
      </c>
      <c r="B65" s="128" t="s">
        <v>212</v>
      </c>
      <c r="C65" s="129" t="s">
        <v>55</v>
      </c>
      <c r="D65" s="129" t="s">
        <v>64</v>
      </c>
      <c r="E65" s="129" t="s">
        <v>213</v>
      </c>
      <c r="F65" s="129" t="s">
        <v>214</v>
      </c>
      <c r="G65" s="130" t="s">
        <v>222</v>
      </c>
      <c r="H65" s="131">
        <v>193045964.84</v>
      </c>
      <c r="I65" s="101" t="s">
        <v>46</v>
      </c>
      <c r="J65" s="140" t="s">
        <v>236</v>
      </c>
      <c r="K65" s="137" t="s">
        <v>228</v>
      </c>
      <c r="L65" s="135"/>
      <c r="M65" s="135"/>
      <c r="N65" s="135"/>
    </row>
    <row r="66" spans="1:14" ht="15">
      <c r="A66" s="148"/>
      <c r="B66" s="128"/>
      <c r="C66" s="129"/>
      <c r="D66" s="129"/>
      <c r="E66" s="129"/>
      <c r="F66" s="129"/>
      <c r="G66" s="130"/>
      <c r="H66" s="131"/>
      <c r="I66" s="49">
        <v>45072</v>
      </c>
      <c r="J66" s="141"/>
      <c r="K66" s="138"/>
      <c r="L66" s="136"/>
      <c r="M66" s="136"/>
      <c r="N66" s="139"/>
    </row>
    <row r="67" spans="1:14" ht="61.8" customHeight="1">
      <c r="A67" s="148">
        <v>3</v>
      </c>
      <c r="B67" s="128" t="s">
        <v>215</v>
      </c>
      <c r="C67" s="129" t="s">
        <v>54</v>
      </c>
      <c r="D67" s="129" t="s">
        <v>56</v>
      </c>
      <c r="E67" s="129" t="s">
        <v>216</v>
      </c>
      <c r="F67" s="129" t="s">
        <v>217</v>
      </c>
      <c r="G67" s="130" t="s">
        <v>223</v>
      </c>
      <c r="H67" s="131">
        <v>1681419483</v>
      </c>
      <c r="I67" s="101" t="s">
        <v>57</v>
      </c>
      <c r="J67" s="140" t="s">
        <v>237</v>
      </c>
      <c r="K67" s="137" t="s">
        <v>229</v>
      </c>
      <c r="L67" s="135" t="s">
        <v>230</v>
      </c>
      <c r="M67" s="135" t="s">
        <v>231</v>
      </c>
      <c r="N67" s="135"/>
    </row>
    <row r="68" spans="1:14" ht="15">
      <c r="A68" s="148"/>
      <c r="B68" s="128"/>
      <c r="C68" s="129"/>
      <c r="D68" s="129"/>
      <c r="E68" s="129"/>
      <c r="F68" s="129"/>
      <c r="G68" s="130"/>
      <c r="H68" s="131"/>
      <c r="I68" s="49">
        <v>45064</v>
      </c>
      <c r="J68" s="141"/>
      <c r="K68" s="138"/>
      <c r="L68" s="136"/>
      <c r="M68" s="136"/>
      <c r="N68" s="139"/>
    </row>
    <row r="69" spans="1:14" ht="102" customHeight="1">
      <c r="A69" s="148">
        <v>4</v>
      </c>
      <c r="B69" s="122" t="s">
        <v>218</v>
      </c>
      <c r="C69" s="170" t="s">
        <v>54</v>
      </c>
      <c r="D69" s="170" t="s">
        <v>56</v>
      </c>
      <c r="E69" s="170" t="s">
        <v>219</v>
      </c>
      <c r="F69" s="170" t="s">
        <v>220</v>
      </c>
      <c r="G69" s="171" t="s">
        <v>224</v>
      </c>
      <c r="H69" s="172">
        <v>220000000</v>
      </c>
      <c r="I69" s="173" t="s">
        <v>57</v>
      </c>
      <c r="J69" s="140" t="s">
        <v>238</v>
      </c>
      <c r="K69" s="137" t="s">
        <v>232</v>
      </c>
      <c r="L69" s="135" t="s">
        <v>233</v>
      </c>
      <c r="M69" s="135" t="s">
        <v>234</v>
      </c>
      <c r="N69" s="135"/>
    </row>
    <row r="70" spans="1:14" ht="15">
      <c r="A70" s="148"/>
      <c r="B70" s="122"/>
      <c r="C70" s="170"/>
      <c r="D70" s="170"/>
      <c r="E70" s="170"/>
      <c r="F70" s="170"/>
      <c r="G70" s="171"/>
      <c r="H70" s="172"/>
      <c r="I70" s="174">
        <v>45062</v>
      </c>
      <c r="J70" s="141"/>
      <c r="K70" s="138"/>
      <c r="L70" s="136"/>
      <c r="M70" s="136"/>
      <c r="N70" s="139"/>
    </row>
  </sheetData>
  <mergeCells count="343">
    <mergeCell ref="A69:A70"/>
    <mergeCell ref="J69:J70"/>
    <mergeCell ref="K69:K70"/>
    <mergeCell ref="L69:L70"/>
    <mergeCell ref="M69:M70"/>
    <mergeCell ref="N69:N70"/>
    <mergeCell ref="B69:B70"/>
    <mergeCell ref="C69:C70"/>
    <mergeCell ref="D69:D70"/>
    <mergeCell ref="E69:E70"/>
    <mergeCell ref="F69:F70"/>
    <mergeCell ref="G69:G70"/>
    <mergeCell ref="H69:H70"/>
    <mergeCell ref="K56:K57"/>
    <mergeCell ref="L56:L57"/>
    <mergeCell ref="M56:M57"/>
    <mergeCell ref="N56:N57"/>
    <mergeCell ref="A56:A57"/>
    <mergeCell ref="B56:B57"/>
    <mergeCell ref="C56:C57"/>
    <mergeCell ref="D56:D57"/>
    <mergeCell ref="E56:E57"/>
    <mergeCell ref="F56:F57"/>
    <mergeCell ref="G56:G57"/>
    <mergeCell ref="H56:H57"/>
    <mergeCell ref="J56:J57"/>
    <mergeCell ref="K52:K53"/>
    <mergeCell ref="L52:L53"/>
    <mergeCell ref="M52:M53"/>
    <mergeCell ref="N52:N53"/>
    <mergeCell ref="A54:A55"/>
    <mergeCell ref="B54:B55"/>
    <mergeCell ref="C54:C55"/>
    <mergeCell ref="D54:D55"/>
    <mergeCell ref="E54:E55"/>
    <mergeCell ref="F54:F55"/>
    <mergeCell ref="G54:G55"/>
    <mergeCell ref="H54:H55"/>
    <mergeCell ref="J54:J55"/>
    <mergeCell ref="K54:K55"/>
    <mergeCell ref="L54:L55"/>
    <mergeCell ref="M54:M55"/>
    <mergeCell ref="N54:N55"/>
    <mergeCell ref="A52:A53"/>
    <mergeCell ref="B52:B53"/>
    <mergeCell ref="C52:C53"/>
    <mergeCell ref="D52:D53"/>
    <mergeCell ref="E52:E53"/>
    <mergeCell ref="F52:F53"/>
    <mergeCell ref="G52:G53"/>
    <mergeCell ref="H52:H53"/>
    <mergeCell ref="J52:J53"/>
    <mergeCell ref="K48:K49"/>
    <mergeCell ref="L48:L49"/>
    <mergeCell ref="M48:M49"/>
    <mergeCell ref="N48:N49"/>
    <mergeCell ref="A50:A51"/>
    <mergeCell ref="B50:B51"/>
    <mergeCell ref="C50:C51"/>
    <mergeCell ref="D50:D51"/>
    <mergeCell ref="E50:E51"/>
    <mergeCell ref="F50:F51"/>
    <mergeCell ref="G50:G51"/>
    <mergeCell ref="H50:H51"/>
    <mergeCell ref="J50:J51"/>
    <mergeCell ref="K50:K51"/>
    <mergeCell ref="L50:L51"/>
    <mergeCell ref="M50:M51"/>
    <mergeCell ref="N50:N51"/>
    <mergeCell ref="A48:A49"/>
    <mergeCell ref="B48:B49"/>
    <mergeCell ref="C48:C49"/>
    <mergeCell ref="D48:D49"/>
    <mergeCell ref="E48:E49"/>
    <mergeCell ref="F48:F49"/>
    <mergeCell ref="G48:G49"/>
    <mergeCell ref="H48:H49"/>
    <mergeCell ref="J48:J49"/>
    <mergeCell ref="K44:K45"/>
    <mergeCell ref="L44:L45"/>
    <mergeCell ref="M44:M45"/>
    <mergeCell ref="N44:N45"/>
    <mergeCell ref="A46:A47"/>
    <mergeCell ref="B46:B47"/>
    <mergeCell ref="C46:C47"/>
    <mergeCell ref="D46:D47"/>
    <mergeCell ref="E46:E47"/>
    <mergeCell ref="F46:F47"/>
    <mergeCell ref="G46:G47"/>
    <mergeCell ref="H46:H47"/>
    <mergeCell ref="J46:J47"/>
    <mergeCell ref="K46:K47"/>
    <mergeCell ref="L46:L47"/>
    <mergeCell ref="M46:M47"/>
    <mergeCell ref="N46:N47"/>
    <mergeCell ref="A44:A45"/>
    <mergeCell ref="B44:B45"/>
    <mergeCell ref="C44:C45"/>
    <mergeCell ref="D44:D45"/>
    <mergeCell ref="E44:E45"/>
    <mergeCell ref="F44:F45"/>
    <mergeCell ref="G44:G45"/>
    <mergeCell ref="H44:H45"/>
    <mergeCell ref="J44:J45"/>
    <mergeCell ref="A42:A43"/>
    <mergeCell ref="B42:B43"/>
    <mergeCell ref="C42:C43"/>
    <mergeCell ref="D42:D43"/>
    <mergeCell ref="E42:E43"/>
    <mergeCell ref="F42:F43"/>
    <mergeCell ref="G42:G43"/>
    <mergeCell ref="H42:H43"/>
    <mergeCell ref="N42:N43"/>
    <mergeCell ref="L67:L68"/>
    <mergeCell ref="J63:J64"/>
    <mergeCell ref="K63:K64"/>
    <mergeCell ref="L63:L64"/>
    <mergeCell ref="M67:M68"/>
    <mergeCell ref="N67:N68"/>
    <mergeCell ref="F61:F62"/>
    <mergeCell ref="G61:G62"/>
    <mergeCell ref="H61:H62"/>
    <mergeCell ref="J61:K61"/>
    <mergeCell ref="K67:K68"/>
    <mergeCell ref="C61:C62"/>
    <mergeCell ref="D61:D62"/>
    <mergeCell ref="E61:E62"/>
    <mergeCell ref="N16:N17"/>
    <mergeCell ref="M63:M64"/>
    <mergeCell ref="N63:N64"/>
    <mergeCell ref="B65:B66"/>
    <mergeCell ref="C65:C66"/>
    <mergeCell ref="D65:D66"/>
    <mergeCell ref="E65:E66"/>
    <mergeCell ref="F65:F66"/>
    <mergeCell ref="G65:G66"/>
    <mergeCell ref="H65:H66"/>
    <mergeCell ref="N65:N66"/>
    <mergeCell ref="B59:I59"/>
    <mergeCell ref="L61:N61"/>
    <mergeCell ref="F63:F64"/>
    <mergeCell ref="G63:G64"/>
    <mergeCell ref="H63:H64"/>
    <mergeCell ref="J42:J43"/>
    <mergeCell ref="K42:K43"/>
    <mergeCell ref="L42:L43"/>
    <mergeCell ref="M42:M43"/>
    <mergeCell ref="B34:B35"/>
    <mergeCell ref="A14:A15"/>
    <mergeCell ref="A16:A17"/>
    <mergeCell ref="H16:H17"/>
    <mergeCell ref="A65:A66"/>
    <mergeCell ref="J65:J66"/>
    <mergeCell ref="K65:K66"/>
    <mergeCell ref="L65:L66"/>
    <mergeCell ref="M65:M66"/>
    <mergeCell ref="B67:B68"/>
    <mergeCell ref="C67:C68"/>
    <mergeCell ref="D67:D68"/>
    <mergeCell ref="E67:E68"/>
    <mergeCell ref="F67:F68"/>
    <mergeCell ref="G67:G68"/>
    <mergeCell ref="H67:H68"/>
    <mergeCell ref="A67:A68"/>
    <mergeCell ref="J67:J68"/>
    <mergeCell ref="A63:A64"/>
    <mergeCell ref="B63:B64"/>
    <mergeCell ref="C63:C64"/>
    <mergeCell ref="D63:D64"/>
    <mergeCell ref="E63:E64"/>
    <mergeCell ref="A61:A62"/>
    <mergeCell ref="B61:B62"/>
    <mergeCell ref="C19:I19"/>
    <mergeCell ref="H23:H24"/>
    <mergeCell ref="B14:B15"/>
    <mergeCell ref="C14:C15"/>
    <mergeCell ref="D14:D15"/>
    <mergeCell ref="E21:E22"/>
    <mergeCell ref="F21:F22"/>
    <mergeCell ref="G21:G22"/>
    <mergeCell ref="G14:G15"/>
    <mergeCell ref="C21:C22"/>
    <mergeCell ref="D21:D22"/>
    <mergeCell ref="B16:B17"/>
    <mergeCell ref="C16:C17"/>
    <mergeCell ref="D16:D17"/>
    <mergeCell ref="E16:E17"/>
    <mergeCell ref="F16:F17"/>
    <mergeCell ref="G16:G17"/>
    <mergeCell ref="A23:A24"/>
    <mergeCell ref="C30:C31"/>
    <mergeCell ref="D30:D31"/>
    <mergeCell ref="H21:H22"/>
    <mergeCell ref="B23:B24"/>
    <mergeCell ref="C23:C24"/>
    <mergeCell ref="D23:D24"/>
    <mergeCell ref="E23:E24"/>
    <mergeCell ref="A21:A22"/>
    <mergeCell ref="B21:B22"/>
    <mergeCell ref="A28:A29"/>
    <mergeCell ref="C28:C29"/>
    <mergeCell ref="E28:E29"/>
    <mergeCell ref="G28:G29"/>
    <mergeCell ref="E30:E31"/>
    <mergeCell ref="F30:F31"/>
    <mergeCell ref="G30:G31"/>
    <mergeCell ref="A30:A31"/>
    <mergeCell ref="H30:H31"/>
    <mergeCell ref="B28:B29"/>
    <mergeCell ref="D28:D29"/>
    <mergeCell ref="B30:B31"/>
    <mergeCell ref="N34:N35"/>
    <mergeCell ref="H34:H35"/>
    <mergeCell ref="J32:J33"/>
    <mergeCell ref="K32:K33"/>
    <mergeCell ref="L32:L33"/>
    <mergeCell ref="M32:M33"/>
    <mergeCell ref="N32:N33"/>
    <mergeCell ref="L28:N28"/>
    <mergeCell ref="J28:K28"/>
    <mergeCell ref="J30:J31"/>
    <mergeCell ref="K30:K31"/>
    <mergeCell ref="L30:L31"/>
    <mergeCell ref="M30:M31"/>
    <mergeCell ref="N30:N31"/>
    <mergeCell ref="M34:M35"/>
    <mergeCell ref="L34:L35"/>
    <mergeCell ref="H32:H33"/>
    <mergeCell ref="L5:N5"/>
    <mergeCell ref="J12:K12"/>
    <mergeCell ref="L12:N12"/>
    <mergeCell ref="K7:K8"/>
    <mergeCell ref="L7:L8"/>
    <mergeCell ref="M7:M8"/>
    <mergeCell ref="N7:N8"/>
    <mergeCell ref="J21:K21"/>
    <mergeCell ref="L21:N21"/>
    <mergeCell ref="L16:L17"/>
    <mergeCell ref="M16:M17"/>
    <mergeCell ref="K14:K15"/>
    <mergeCell ref="J14:J15"/>
    <mergeCell ref="J16:J17"/>
    <mergeCell ref="K16:K17"/>
    <mergeCell ref="N14:N15"/>
    <mergeCell ref="M23:M24"/>
    <mergeCell ref="N23:N24"/>
    <mergeCell ref="J7:J8"/>
    <mergeCell ref="L14:L15"/>
    <mergeCell ref="F1:G1"/>
    <mergeCell ref="C3:I3"/>
    <mergeCell ref="H28:H29"/>
    <mergeCell ref="G12:G13"/>
    <mergeCell ref="H12:H13"/>
    <mergeCell ref="B26:I26"/>
    <mergeCell ref="C12:C13"/>
    <mergeCell ref="D12:D13"/>
    <mergeCell ref="E12:E13"/>
    <mergeCell ref="F12:F13"/>
    <mergeCell ref="H14:H15"/>
    <mergeCell ref="F28:F29"/>
    <mergeCell ref="F14:F15"/>
    <mergeCell ref="B12:B13"/>
    <mergeCell ref="E14:E15"/>
    <mergeCell ref="F23:F24"/>
    <mergeCell ref="G23:G24"/>
    <mergeCell ref="M14:M15"/>
    <mergeCell ref="J5:K5"/>
    <mergeCell ref="L23:L24"/>
    <mergeCell ref="A5:A6"/>
    <mergeCell ref="B5:B6"/>
    <mergeCell ref="C5:C6"/>
    <mergeCell ref="D5:D6"/>
    <mergeCell ref="E5:E6"/>
    <mergeCell ref="F5:F6"/>
    <mergeCell ref="G5:G6"/>
    <mergeCell ref="H5:H6"/>
    <mergeCell ref="A1:D1"/>
    <mergeCell ref="A7:A8"/>
    <mergeCell ref="B7:B8"/>
    <mergeCell ref="C7:C8"/>
    <mergeCell ref="D7:D8"/>
    <mergeCell ref="E7:E8"/>
    <mergeCell ref="F7:F8"/>
    <mergeCell ref="G7:G8"/>
    <mergeCell ref="H7:H8"/>
    <mergeCell ref="A12:A13"/>
    <mergeCell ref="C10:I10"/>
    <mergeCell ref="J23:J24"/>
    <mergeCell ref="K23:K24"/>
    <mergeCell ref="G36:G37"/>
    <mergeCell ref="H36:H37"/>
    <mergeCell ref="J36:J37"/>
    <mergeCell ref="G38:G39"/>
    <mergeCell ref="H38:H39"/>
    <mergeCell ref="J38:J39"/>
    <mergeCell ref="J34:J35"/>
    <mergeCell ref="K34:K35"/>
    <mergeCell ref="K36:K37"/>
    <mergeCell ref="G34:G35"/>
    <mergeCell ref="G32:G33"/>
    <mergeCell ref="L36:L37"/>
    <mergeCell ref="M36:M37"/>
    <mergeCell ref="K38:K39"/>
    <mergeCell ref="L38:L39"/>
    <mergeCell ref="M38:M39"/>
    <mergeCell ref="K40:K41"/>
    <mergeCell ref="L40:L41"/>
    <mergeCell ref="M40:M41"/>
    <mergeCell ref="N40:N41"/>
    <mergeCell ref="N38:N39"/>
    <mergeCell ref="N36:N37"/>
    <mergeCell ref="A40:A41"/>
    <mergeCell ref="B40:B41"/>
    <mergeCell ref="C40:C41"/>
    <mergeCell ref="D40:D41"/>
    <mergeCell ref="E40:E41"/>
    <mergeCell ref="F40:F41"/>
    <mergeCell ref="G40:G41"/>
    <mergeCell ref="H40:H41"/>
    <mergeCell ref="J40:J41"/>
    <mergeCell ref="A34:A35"/>
    <mergeCell ref="C32:C33"/>
    <mergeCell ref="D32:D33"/>
    <mergeCell ref="E32:E33"/>
    <mergeCell ref="F32:F33"/>
    <mergeCell ref="C34:C35"/>
    <mergeCell ref="D34:D35"/>
    <mergeCell ref="E34:E35"/>
    <mergeCell ref="F34:F35"/>
    <mergeCell ref="A32:A33"/>
    <mergeCell ref="B32:B33"/>
    <mergeCell ref="A36:A37"/>
    <mergeCell ref="B36:B37"/>
    <mergeCell ref="C36:C37"/>
    <mergeCell ref="D36:D37"/>
    <mergeCell ref="E36:E37"/>
    <mergeCell ref="F36:F37"/>
    <mergeCell ref="A38:A39"/>
    <mergeCell ref="B38:B39"/>
    <mergeCell ref="C38:C39"/>
    <mergeCell ref="D38:D39"/>
    <mergeCell ref="E38:E39"/>
    <mergeCell ref="F38:F39"/>
  </mergeCells>
  <hyperlinks>
    <hyperlink ref="B14" r:id="rId1" display="javascript: consultaProceso('23-9-490836')"/>
    <hyperlink ref="B16" r:id="rId2" display="javascript: consultaProceso('23-9-490373')"/>
    <hyperlink ref="B14:B15" r:id="rId3" display="SA-SI-010-2023"/>
    <hyperlink ref="B16:B17" r:id="rId4" display="SA-SP-2023-004"/>
    <hyperlink ref="B30" r:id="rId5" display="javascript: consultaProceso('23-13-13650355')"/>
    <hyperlink ref="B32" r:id="rId6" display="javascript: consultaProceso('23-12-13649310')"/>
    <hyperlink ref="B34" r:id="rId7" display="javascript: consultaProceso('23-11-13647448')"/>
    <hyperlink ref="B36" r:id="rId8" display="javascript: consultaProceso('23-11-13635706')"/>
    <hyperlink ref="B38" r:id="rId9" display="javascript: consultaProceso('23-11-13640300')"/>
    <hyperlink ref="B40" r:id="rId10" display="javascript: consultaProceso('23-12-13638730')"/>
    <hyperlink ref="B42" r:id="rId11" display="javascript: consultaProceso('23-11-13630097')"/>
    <hyperlink ref="B44" r:id="rId12" display="javascript: consultaProceso('23-11-13609095')"/>
    <hyperlink ref="B46" r:id="rId13" display="javascript: consultaProceso('23-4-13636760')"/>
    <hyperlink ref="B48" r:id="rId14" display="javascript: consultaProceso('23-1-228699')"/>
    <hyperlink ref="B50" r:id="rId15" display="javascript: consultaProceso('23-4-13632866')"/>
    <hyperlink ref="B52" r:id="rId16" display="javascript: consultaProceso('23-11-13620594')"/>
    <hyperlink ref="B54" r:id="rId17" display="javascript: consultaProceso('23-12-13636737')"/>
    <hyperlink ref="B56" r:id="rId18" display="javascript: consultaProceso('23-11-13621148')"/>
    <hyperlink ref="B30:B31" r:id="rId19" display="CMC-023-2023"/>
    <hyperlink ref="B32:B33" r:id="rId20" display="CI-178-2023"/>
    <hyperlink ref="B34:B35" r:id="rId21" display="SAMC 007 DE 2023"/>
    <hyperlink ref="B36:B37" r:id="rId22" display="SA-003-2023"/>
    <hyperlink ref="B38:B39" r:id="rId23" display="23-SAMC-004"/>
    <hyperlink ref="B40:B41" r:id="rId24" display="CIOPUM-001-2023"/>
    <hyperlink ref="B42:B43" r:id="rId25" display="SA-010-2023"/>
    <hyperlink ref="K36" r:id="rId26" display="mailto:contactenos@betulia-antioquia.gov.co"/>
    <hyperlink ref="B44:B45" r:id="rId27" display="SP-SAMC-007-2023"/>
    <hyperlink ref="B46:B47" r:id="rId28" display="PSC-SA-OP-014-2023"/>
    <hyperlink ref="B48:B49" r:id="rId29" display="LPY - 001 - 2023"/>
    <hyperlink ref="B50:B51" r:id="rId30" display="PSC-SA-OP-015-2023"/>
    <hyperlink ref="B52:B53" r:id="rId31" display="SA-MC-OP-002-2023"/>
    <hyperlink ref="B54:B55" r:id="rId32" display="CV-SP-2023-026"/>
    <hyperlink ref="B56:B57" r:id="rId33" display="PSAMC No 002/2023"/>
    <hyperlink ref="B63" r:id="rId34" display="javascript: consultaProceso('23-21-36999')"/>
    <hyperlink ref="B65" r:id="rId35" display="javascript: consultaProceso('23-11-13644507')"/>
    <hyperlink ref="B67" r:id="rId36" display="javascript: consultaProceso('23-12-13638744')"/>
    <hyperlink ref="B69" r:id="rId37" display="javascript: consultaProceso('23-12-13631320')"/>
    <hyperlink ref="B63:B64" r:id="rId38" display="L.P 001-2023"/>
    <hyperlink ref="B65:B66" r:id="rId39" display="SAMC2023-0155"/>
    <hyperlink ref="B67:B68" r:id="rId40" display="CTI-004-2023"/>
    <hyperlink ref="B69:B70" r:id="rId41" display="CPS-URM002-2023"/>
    <hyperlink ref="K67" r:id="rId42" display="mailto:contratacion@belmira-antioquia.gov.co"/>
  </hyperlinks>
  <printOptions/>
  <pageMargins left="0.7" right="0.7" top="0.75" bottom="0.75" header="0.3" footer="0.3"/>
  <pageSetup horizontalDpi="600" verticalDpi="600" orientation="portrait" r:id="rId4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68"/>
  <sheetViews>
    <sheetView showGridLines="0" zoomScale="85" zoomScaleNormal="85" workbookViewId="0" topLeftCell="A1">
      <selection activeCell="A1" sqref="A1:D1"/>
    </sheetView>
  </sheetViews>
  <sheetFormatPr defaultColWidth="11.421875" defaultRowHeight="15"/>
  <cols>
    <col min="2" max="2" width="18.57421875" style="0" customWidth="1"/>
    <col min="3" max="3" width="18.421875" style="0" customWidth="1"/>
    <col min="4" max="4" width="13.7109375" style="0" customWidth="1"/>
    <col min="5" max="5" width="22.7109375" style="0" customWidth="1"/>
    <col min="6" max="6" width="54.57421875" style="0" customWidth="1"/>
    <col min="7" max="7" width="27.140625" style="0" customWidth="1"/>
    <col min="8" max="8" width="20.28125" style="74" customWidth="1"/>
    <col min="9" max="9" width="15.28125" style="0" customWidth="1"/>
    <col min="10" max="10" width="27.421875" style="0" customWidth="1"/>
    <col min="11" max="11" width="26.140625" style="0" customWidth="1"/>
    <col min="12" max="12" width="26.00390625" style="0" customWidth="1"/>
    <col min="13" max="13" width="22.421875" style="0" customWidth="1"/>
    <col min="14" max="14" width="23.140625" style="0" customWidth="1"/>
  </cols>
  <sheetData>
    <row r="1" spans="1:7" ht="25.8">
      <c r="A1" s="147" t="s">
        <v>16</v>
      </c>
      <c r="B1" s="147"/>
      <c r="C1" s="147"/>
      <c r="D1" s="147"/>
      <c r="F1" s="149" t="s">
        <v>107</v>
      </c>
      <c r="G1" s="149"/>
    </row>
    <row r="2" spans="1:14" ht="15.6" customHeight="1">
      <c r="A2" s="52"/>
      <c r="B2" s="58"/>
      <c r="C2" s="59"/>
      <c r="D2" s="59"/>
      <c r="E2" s="59"/>
      <c r="F2" s="59"/>
      <c r="G2" s="60"/>
      <c r="H2" s="75"/>
      <c r="I2" s="61"/>
      <c r="J2" s="4"/>
      <c r="K2" s="45"/>
      <c r="L2" s="46"/>
      <c r="M2" s="46"/>
      <c r="N2" s="46"/>
    </row>
    <row r="3" spans="1:14" ht="21" hidden="1">
      <c r="A3" s="14"/>
      <c r="B3" s="14"/>
      <c r="C3" s="143" t="s">
        <v>43</v>
      </c>
      <c r="D3" s="143"/>
      <c r="E3" s="143"/>
      <c r="F3" s="143"/>
      <c r="G3" s="143"/>
      <c r="H3" s="143"/>
      <c r="I3" s="143"/>
      <c r="N3" s="46"/>
    </row>
    <row r="4" ht="15.75" customHeight="1" hidden="1">
      <c r="N4" s="46"/>
    </row>
    <row r="5" spans="1:14" ht="15" hidden="1">
      <c r="A5" s="142" t="s">
        <v>24</v>
      </c>
      <c r="B5" s="140" t="s">
        <v>8</v>
      </c>
      <c r="C5" s="140" t="s">
        <v>0</v>
      </c>
      <c r="D5" s="140" t="s">
        <v>1</v>
      </c>
      <c r="E5" s="140" t="s">
        <v>2</v>
      </c>
      <c r="F5" s="140" t="s">
        <v>3</v>
      </c>
      <c r="G5" s="140" t="s">
        <v>4</v>
      </c>
      <c r="H5" s="164" t="s">
        <v>5</v>
      </c>
      <c r="I5" s="57" t="s">
        <v>6</v>
      </c>
      <c r="J5" s="153" t="s">
        <v>9</v>
      </c>
      <c r="K5" s="154"/>
      <c r="L5" s="132" t="s">
        <v>12</v>
      </c>
      <c r="M5" s="155"/>
      <c r="N5" s="156"/>
    </row>
    <row r="6" spans="1:14" ht="15.75" customHeight="1" hidden="1">
      <c r="A6" s="139"/>
      <c r="B6" s="144"/>
      <c r="C6" s="144"/>
      <c r="D6" s="144"/>
      <c r="E6" s="144"/>
      <c r="F6" s="144"/>
      <c r="G6" s="144"/>
      <c r="H6" s="165"/>
      <c r="I6" s="50" t="s">
        <v>7</v>
      </c>
      <c r="J6" s="2" t="s">
        <v>2</v>
      </c>
      <c r="K6" s="2" t="s">
        <v>11</v>
      </c>
      <c r="L6" s="50" t="s">
        <v>13</v>
      </c>
      <c r="M6" s="50" t="s">
        <v>14</v>
      </c>
      <c r="N6" s="50" t="s">
        <v>15</v>
      </c>
    </row>
    <row r="7" spans="1:14" ht="46.95" customHeight="1" hidden="1">
      <c r="A7" s="120">
        <v>2</v>
      </c>
      <c r="B7" s="122"/>
      <c r="C7" s="123"/>
      <c r="D7" s="123"/>
      <c r="E7" s="123"/>
      <c r="F7" s="123"/>
      <c r="G7" s="124"/>
      <c r="H7" s="125"/>
      <c r="I7" s="48"/>
      <c r="J7" s="140"/>
      <c r="K7" s="137"/>
      <c r="L7" s="135"/>
      <c r="M7" s="135"/>
      <c r="N7" s="135"/>
    </row>
    <row r="8" spans="1:14" ht="15.75" customHeight="1" hidden="1">
      <c r="A8" s="121"/>
      <c r="B8" s="122"/>
      <c r="C8" s="123"/>
      <c r="D8" s="123"/>
      <c r="E8" s="123"/>
      <c r="F8" s="123"/>
      <c r="G8" s="124"/>
      <c r="H8" s="125"/>
      <c r="I8" s="66"/>
      <c r="J8" s="141"/>
      <c r="K8" s="138"/>
      <c r="L8" s="136"/>
      <c r="M8" s="136"/>
      <c r="N8" s="136"/>
    </row>
    <row r="9" spans="1:14" ht="54.6" customHeight="1" hidden="1">
      <c r="A9" s="120">
        <v>3</v>
      </c>
      <c r="B9" s="122"/>
      <c r="C9" s="123"/>
      <c r="D9" s="123"/>
      <c r="E9" s="123"/>
      <c r="F9" s="123"/>
      <c r="G9" s="124"/>
      <c r="H9" s="125"/>
      <c r="I9" s="48"/>
      <c r="J9" s="140"/>
      <c r="K9" s="137"/>
      <c r="L9" s="135"/>
      <c r="M9" s="135"/>
      <c r="N9" s="135"/>
    </row>
    <row r="10" spans="1:14" ht="15" customHeight="1" hidden="1">
      <c r="A10" s="121"/>
      <c r="B10" s="122"/>
      <c r="C10" s="123"/>
      <c r="D10" s="123"/>
      <c r="E10" s="123"/>
      <c r="F10" s="123"/>
      <c r="G10" s="124"/>
      <c r="H10" s="125"/>
      <c r="I10" s="66"/>
      <c r="J10" s="141"/>
      <c r="K10" s="138"/>
      <c r="L10" s="136"/>
      <c r="M10" s="136"/>
      <c r="N10" s="139"/>
    </row>
    <row r="11" spans="1:14" ht="15.75" customHeight="1" hidden="1">
      <c r="A11" s="52"/>
      <c r="B11" s="58"/>
      <c r="C11" s="46"/>
      <c r="D11" s="46"/>
      <c r="E11" s="46"/>
      <c r="F11" s="46"/>
      <c r="G11" s="4"/>
      <c r="H11" s="76">
        <f>SUM(H7:H10)</f>
        <v>0</v>
      </c>
      <c r="I11" s="65"/>
      <c r="J11" s="4"/>
      <c r="K11" s="45"/>
      <c r="L11" s="46"/>
      <c r="M11" s="46"/>
      <c r="N11" s="46"/>
    </row>
    <row r="12" spans="1:14" ht="21" hidden="1">
      <c r="A12" s="14"/>
      <c r="B12" s="14"/>
      <c r="C12" s="143" t="s">
        <v>42</v>
      </c>
      <c r="D12" s="143"/>
      <c r="E12" s="143"/>
      <c r="F12" s="143"/>
      <c r="G12" s="143"/>
      <c r="H12" s="143"/>
      <c r="I12" s="143"/>
      <c r="N12" s="46"/>
    </row>
    <row r="13" ht="15.75" customHeight="1" hidden="1">
      <c r="N13" s="46"/>
    </row>
    <row r="14" spans="1:14" ht="15" hidden="1">
      <c r="A14" s="142" t="s">
        <v>24</v>
      </c>
      <c r="B14" s="140" t="s">
        <v>8</v>
      </c>
      <c r="C14" s="140" t="s">
        <v>0</v>
      </c>
      <c r="D14" s="140" t="s">
        <v>1</v>
      </c>
      <c r="E14" s="140" t="s">
        <v>2</v>
      </c>
      <c r="F14" s="140" t="s">
        <v>3</v>
      </c>
      <c r="G14" s="140" t="s">
        <v>4</v>
      </c>
      <c r="H14" s="164" t="s">
        <v>5</v>
      </c>
      <c r="I14" s="57" t="s">
        <v>6</v>
      </c>
      <c r="J14" s="153" t="s">
        <v>9</v>
      </c>
      <c r="K14" s="154"/>
      <c r="L14" s="132" t="s">
        <v>12</v>
      </c>
      <c r="M14" s="155"/>
      <c r="N14" s="156"/>
    </row>
    <row r="15" spans="1:14" ht="15.75" customHeight="1" hidden="1">
      <c r="A15" s="139"/>
      <c r="B15" s="144"/>
      <c r="C15" s="144"/>
      <c r="D15" s="144"/>
      <c r="E15" s="144"/>
      <c r="F15" s="144"/>
      <c r="G15" s="144"/>
      <c r="H15" s="165"/>
      <c r="I15" s="50" t="s">
        <v>7</v>
      </c>
      <c r="J15" s="2" t="s">
        <v>2</v>
      </c>
      <c r="K15" s="2" t="s">
        <v>11</v>
      </c>
      <c r="L15" s="50" t="s">
        <v>13</v>
      </c>
      <c r="M15" s="50" t="s">
        <v>14</v>
      </c>
      <c r="N15" s="50" t="s">
        <v>15</v>
      </c>
    </row>
    <row r="16" spans="1:14" ht="65.4" customHeight="1" hidden="1">
      <c r="A16" s="148">
        <v>1</v>
      </c>
      <c r="B16" s="128"/>
      <c r="C16" s="129"/>
      <c r="D16" s="129"/>
      <c r="E16" s="129"/>
      <c r="F16" s="129"/>
      <c r="G16" s="130"/>
      <c r="H16" s="131"/>
      <c r="I16" s="101"/>
      <c r="J16" s="152"/>
      <c r="K16" s="137"/>
      <c r="L16" s="135"/>
      <c r="M16" s="135"/>
      <c r="N16" s="135"/>
    </row>
    <row r="17" spans="1:14" ht="15" customHeight="1" hidden="1">
      <c r="A17" s="148"/>
      <c r="B17" s="128"/>
      <c r="C17" s="129"/>
      <c r="D17" s="129"/>
      <c r="E17" s="129"/>
      <c r="F17" s="129"/>
      <c r="G17" s="130"/>
      <c r="H17" s="131"/>
      <c r="I17" s="49"/>
      <c r="J17" s="127"/>
      <c r="K17" s="138"/>
      <c r="L17" s="136"/>
      <c r="M17" s="136"/>
      <c r="N17" s="139"/>
    </row>
    <row r="18" spans="1:14" ht="13.95" customHeight="1" hidden="1">
      <c r="A18" s="52"/>
      <c r="B18" s="58"/>
      <c r="C18" s="67"/>
      <c r="D18" s="67"/>
      <c r="E18" s="67"/>
      <c r="F18" s="67"/>
      <c r="G18" s="68"/>
      <c r="H18" s="77"/>
      <c r="I18" s="69"/>
      <c r="J18" s="4"/>
      <c r="K18" s="45"/>
      <c r="L18" s="46"/>
      <c r="M18" s="46"/>
      <c r="N18" s="46"/>
    </row>
    <row r="19" spans="2:9" ht="17.7" customHeight="1" hidden="1">
      <c r="B19" s="161" t="s">
        <v>45</v>
      </c>
      <c r="C19" s="161"/>
      <c r="D19" s="161"/>
      <c r="E19" s="161"/>
      <c r="F19" s="161"/>
      <c r="G19" s="161"/>
      <c r="H19" s="161"/>
      <c r="I19" s="14"/>
    </row>
    <row r="20" spans="2:9" ht="17.7" customHeight="1" hidden="1">
      <c r="B20" s="14"/>
      <c r="C20" s="14"/>
      <c r="D20" s="14"/>
      <c r="E20" s="14"/>
      <c r="F20" s="14"/>
      <c r="G20" s="14"/>
      <c r="H20" s="78"/>
      <c r="I20" s="14"/>
    </row>
    <row r="21" spans="1:14" ht="15" hidden="1">
      <c r="A21" s="142" t="s">
        <v>24</v>
      </c>
      <c r="B21" s="140" t="s">
        <v>8</v>
      </c>
      <c r="C21" s="140" t="s">
        <v>0</v>
      </c>
      <c r="D21" s="140" t="s">
        <v>1</v>
      </c>
      <c r="E21" s="140" t="s">
        <v>2</v>
      </c>
      <c r="F21" s="140" t="s">
        <v>3</v>
      </c>
      <c r="G21" s="140" t="s">
        <v>4</v>
      </c>
      <c r="H21" s="164" t="s">
        <v>5</v>
      </c>
      <c r="I21" s="57" t="s">
        <v>6</v>
      </c>
      <c r="J21" s="153" t="s">
        <v>9</v>
      </c>
      <c r="K21" s="154"/>
      <c r="L21" s="132" t="s">
        <v>12</v>
      </c>
      <c r="M21" s="155"/>
      <c r="N21" s="156"/>
    </row>
    <row r="22" spans="1:14" ht="15.75" customHeight="1" hidden="1">
      <c r="A22" s="139"/>
      <c r="B22" s="144"/>
      <c r="C22" s="144"/>
      <c r="D22" s="144"/>
      <c r="E22" s="144"/>
      <c r="F22" s="144"/>
      <c r="G22" s="144"/>
      <c r="H22" s="165"/>
      <c r="I22" s="50" t="s">
        <v>7</v>
      </c>
      <c r="J22" s="2" t="s">
        <v>2</v>
      </c>
      <c r="K22" s="2" t="s">
        <v>11</v>
      </c>
      <c r="L22" s="50" t="s">
        <v>13</v>
      </c>
      <c r="M22" s="50" t="s">
        <v>14</v>
      </c>
      <c r="N22" s="50" t="s">
        <v>15</v>
      </c>
    </row>
    <row r="23" spans="1:14" ht="52.8" customHeight="1" hidden="1">
      <c r="A23" s="148">
        <v>1</v>
      </c>
      <c r="B23" s="122"/>
      <c r="C23" s="167"/>
      <c r="D23" s="167"/>
      <c r="E23" s="167"/>
      <c r="F23" s="167"/>
      <c r="G23" s="168"/>
      <c r="H23" s="169"/>
      <c r="I23" s="111"/>
      <c r="J23" s="140"/>
      <c r="K23" s="137"/>
      <c r="L23" s="135"/>
      <c r="M23" s="135"/>
      <c r="N23" s="135"/>
    </row>
    <row r="24" spans="1:14" ht="15" hidden="1">
      <c r="A24" s="148"/>
      <c r="B24" s="122"/>
      <c r="C24" s="167"/>
      <c r="D24" s="167"/>
      <c r="E24" s="167"/>
      <c r="F24" s="167"/>
      <c r="G24" s="168"/>
      <c r="H24" s="169"/>
      <c r="I24" s="112"/>
      <c r="J24" s="141"/>
      <c r="K24" s="138"/>
      <c r="L24" s="136"/>
      <c r="M24" s="136"/>
      <c r="N24" s="139"/>
    </row>
    <row r="25" spans="1:14" ht="15" hidden="1">
      <c r="A25" s="4"/>
      <c r="B25" s="58"/>
      <c r="C25" s="97"/>
      <c r="D25" s="97"/>
      <c r="E25" s="97"/>
      <c r="F25" s="97"/>
      <c r="G25" s="98"/>
      <c r="H25" s="99"/>
      <c r="I25" s="100"/>
      <c r="J25" s="4"/>
      <c r="K25" s="45"/>
      <c r="L25" s="46"/>
      <c r="M25" s="46"/>
      <c r="N25" s="5"/>
    </row>
    <row r="26" spans="1:14" ht="21">
      <c r="A26" s="14"/>
      <c r="B26" s="14"/>
      <c r="C26" s="143" t="s">
        <v>18</v>
      </c>
      <c r="D26" s="143"/>
      <c r="E26" s="143"/>
      <c r="F26" s="143"/>
      <c r="G26" s="143"/>
      <c r="H26" s="143"/>
      <c r="I26" s="143"/>
      <c r="J26" s="143"/>
      <c r="N26" s="46"/>
    </row>
    <row r="27" ht="15.6" customHeight="1">
      <c r="N27" s="46"/>
    </row>
    <row r="28" spans="1:14" ht="15">
      <c r="A28" s="142" t="s">
        <v>24</v>
      </c>
      <c r="B28" s="140" t="s">
        <v>8</v>
      </c>
      <c r="C28" s="140" t="s">
        <v>0</v>
      </c>
      <c r="D28" s="140" t="s">
        <v>1</v>
      </c>
      <c r="E28" s="140" t="s">
        <v>2</v>
      </c>
      <c r="F28" s="140" t="s">
        <v>3</v>
      </c>
      <c r="G28" s="140" t="s">
        <v>4</v>
      </c>
      <c r="H28" s="164" t="s">
        <v>5</v>
      </c>
      <c r="I28" s="57" t="s">
        <v>6</v>
      </c>
      <c r="J28" s="153" t="s">
        <v>9</v>
      </c>
      <c r="K28" s="154"/>
      <c r="L28" s="132" t="s">
        <v>12</v>
      </c>
      <c r="M28" s="155"/>
      <c r="N28" s="156"/>
    </row>
    <row r="29" spans="1:14" ht="15.75" customHeight="1">
      <c r="A29" s="162"/>
      <c r="B29" s="144"/>
      <c r="C29" s="144"/>
      <c r="D29" s="144"/>
      <c r="E29" s="144"/>
      <c r="F29" s="144"/>
      <c r="G29" s="144"/>
      <c r="H29" s="165"/>
      <c r="I29" s="50" t="s">
        <v>7</v>
      </c>
      <c r="J29" s="2" t="s">
        <v>2</v>
      </c>
      <c r="K29" s="2" t="s">
        <v>11</v>
      </c>
      <c r="L29" s="50" t="s">
        <v>13</v>
      </c>
      <c r="M29" s="50" t="s">
        <v>14</v>
      </c>
      <c r="N29" s="50" t="s">
        <v>15</v>
      </c>
    </row>
    <row r="30" spans="1:14" s="102" customFormat="1" ht="97.8" customHeight="1">
      <c r="A30" s="166">
        <v>1</v>
      </c>
      <c r="B30" s="128" t="s">
        <v>175</v>
      </c>
      <c r="C30" s="129" t="s">
        <v>68</v>
      </c>
      <c r="D30" s="129" t="s">
        <v>47</v>
      </c>
      <c r="E30" s="129" t="s">
        <v>176</v>
      </c>
      <c r="F30" s="129" t="s">
        <v>177</v>
      </c>
      <c r="G30" s="130" t="s">
        <v>189</v>
      </c>
      <c r="H30" s="131">
        <v>226993000</v>
      </c>
      <c r="I30" s="101" t="s">
        <v>69</v>
      </c>
      <c r="J30" s="148" t="s">
        <v>200</v>
      </c>
      <c r="K30" s="157" t="s">
        <v>192</v>
      </c>
      <c r="L30" s="158"/>
      <c r="M30" s="158"/>
      <c r="N30" s="158"/>
    </row>
    <row r="31" spans="1:14" s="102" customFormat="1" ht="15" customHeight="1">
      <c r="A31" s="166"/>
      <c r="B31" s="128"/>
      <c r="C31" s="129"/>
      <c r="D31" s="129"/>
      <c r="E31" s="129"/>
      <c r="F31" s="129"/>
      <c r="G31" s="130"/>
      <c r="H31" s="131"/>
      <c r="I31" s="49">
        <v>45072</v>
      </c>
      <c r="J31" s="148"/>
      <c r="K31" s="157"/>
      <c r="L31" s="158"/>
      <c r="M31" s="158"/>
      <c r="N31" s="158"/>
    </row>
    <row r="32" spans="1:14" s="102" customFormat="1" ht="43.8" customHeight="1">
      <c r="A32" s="166">
        <v>2</v>
      </c>
      <c r="B32" s="122" t="s">
        <v>101</v>
      </c>
      <c r="C32" s="170" t="s">
        <v>55</v>
      </c>
      <c r="D32" s="170" t="s">
        <v>56</v>
      </c>
      <c r="E32" s="170" t="s">
        <v>102</v>
      </c>
      <c r="F32" s="170" t="s">
        <v>103</v>
      </c>
      <c r="G32" s="171" t="s">
        <v>104</v>
      </c>
      <c r="H32" s="172">
        <v>319703600</v>
      </c>
      <c r="I32" s="173" t="s">
        <v>57</v>
      </c>
      <c r="J32" s="148" t="s">
        <v>105</v>
      </c>
      <c r="K32" s="157" t="s">
        <v>193</v>
      </c>
      <c r="L32" s="158" t="s">
        <v>195</v>
      </c>
      <c r="M32" s="158" t="s">
        <v>194</v>
      </c>
      <c r="N32" s="158"/>
    </row>
    <row r="33" spans="1:14" s="102" customFormat="1" ht="15" customHeight="1">
      <c r="A33" s="166"/>
      <c r="B33" s="122"/>
      <c r="C33" s="170"/>
      <c r="D33" s="170"/>
      <c r="E33" s="170"/>
      <c r="F33" s="170"/>
      <c r="G33" s="171"/>
      <c r="H33" s="172"/>
      <c r="I33" s="174">
        <v>45071</v>
      </c>
      <c r="J33" s="148"/>
      <c r="K33" s="157"/>
      <c r="L33" s="158"/>
      <c r="M33" s="158"/>
      <c r="N33" s="158"/>
    </row>
    <row r="34" spans="1:14" ht="28.8" customHeight="1">
      <c r="A34" s="166">
        <v>3</v>
      </c>
      <c r="B34" s="122" t="s">
        <v>178</v>
      </c>
      <c r="C34" s="170" t="s">
        <v>55</v>
      </c>
      <c r="D34" s="170" t="s">
        <v>64</v>
      </c>
      <c r="E34" s="170" t="s">
        <v>179</v>
      </c>
      <c r="F34" s="170" t="s">
        <v>180</v>
      </c>
      <c r="G34" s="171" t="s">
        <v>190</v>
      </c>
      <c r="H34" s="172">
        <v>279000000</v>
      </c>
      <c r="I34" s="173" t="s">
        <v>46</v>
      </c>
      <c r="J34" s="148" t="s">
        <v>201</v>
      </c>
      <c r="K34" s="157" t="s">
        <v>196</v>
      </c>
      <c r="L34" s="158"/>
      <c r="M34" s="158"/>
      <c r="N34" s="158"/>
    </row>
    <row r="35" spans="1:14" ht="21" customHeight="1">
      <c r="A35" s="166"/>
      <c r="B35" s="122"/>
      <c r="C35" s="170"/>
      <c r="D35" s="170"/>
      <c r="E35" s="170"/>
      <c r="F35" s="170"/>
      <c r="G35" s="171"/>
      <c r="H35" s="172"/>
      <c r="I35" s="174">
        <v>45070</v>
      </c>
      <c r="J35" s="148"/>
      <c r="K35" s="157"/>
      <c r="L35" s="158"/>
      <c r="M35" s="158"/>
      <c r="N35" s="158"/>
    </row>
    <row r="36" spans="1:14" ht="35.4" customHeight="1">
      <c r="A36" s="166">
        <v>4</v>
      </c>
      <c r="B36" s="128" t="s">
        <v>181</v>
      </c>
      <c r="C36" s="129" t="s">
        <v>55</v>
      </c>
      <c r="D36" s="129" t="s">
        <v>64</v>
      </c>
      <c r="E36" s="129" t="s">
        <v>179</v>
      </c>
      <c r="F36" s="129" t="s">
        <v>182</v>
      </c>
      <c r="G36" s="130" t="s">
        <v>190</v>
      </c>
      <c r="H36" s="131">
        <v>203200000</v>
      </c>
      <c r="I36" s="101" t="s">
        <v>46</v>
      </c>
      <c r="J36" s="148" t="s">
        <v>201</v>
      </c>
      <c r="K36" s="157" t="s">
        <v>197</v>
      </c>
      <c r="L36" s="158"/>
      <c r="M36" s="158"/>
      <c r="N36" s="158"/>
    </row>
    <row r="37" spans="1:14" ht="15">
      <c r="A37" s="166"/>
      <c r="B37" s="128"/>
      <c r="C37" s="129"/>
      <c r="D37" s="129"/>
      <c r="E37" s="129"/>
      <c r="F37" s="129"/>
      <c r="G37" s="130"/>
      <c r="H37" s="131"/>
      <c r="I37" s="49">
        <v>45070</v>
      </c>
      <c r="J37" s="148"/>
      <c r="K37" s="157"/>
      <c r="L37" s="158"/>
      <c r="M37" s="158"/>
      <c r="N37" s="158"/>
    </row>
    <row r="38" spans="1:14" ht="57" customHeight="1">
      <c r="A38" s="166">
        <v>5</v>
      </c>
      <c r="B38" s="122" t="s">
        <v>183</v>
      </c>
      <c r="C38" s="170" t="s">
        <v>55</v>
      </c>
      <c r="D38" s="170" t="s">
        <v>64</v>
      </c>
      <c r="E38" s="170" t="s">
        <v>179</v>
      </c>
      <c r="F38" s="170" t="s">
        <v>184</v>
      </c>
      <c r="G38" s="171" t="s">
        <v>190</v>
      </c>
      <c r="H38" s="172">
        <v>52000000</v>
      </c>
      <c r="I38" s="173" t="s">
        <v>46</v>
      </c>
      <c r="J38" s="148" t="s">
        <v>201</v>
      </c>
      <c r="K38" s="176" t="s">
        <v>198</v>
      </c>
      <c r="L38" s="158"/>
      <c r="M38" s="135"/>
      <c r="N38" s="135"/>
    </row>
    <row r="39" spans="1:14" ht="15">
      <c r="A39" s="166"/>
      <c r="B39" s="122"/>
      <c r="C39" s="170"/>
      <c r="D39" s="170"/>
      <c r="E39" s="170"/>
      <c r="F39" s="170"/>
      <c r="G39" s="171"/>
      <c r="H39" s="172"/>
      <c r="I39" s="174">
        <v>45070</v>
      </c>
      <c r="J39" s="148"/>
      <c r="K39" s="158"/>
      <c r="L39" s="158"/>
      <c r="M39" s="136"/>
      <c r="N39" s="136"/>
    </row>
    <row r="40" spans="1:14" ht="69.6" customHeight="1">
      <c r="A40" s="166">
        <v>6</v>
      </c>
      <c r="B40" s="122" t="s">
        <v>185</v>
      </c>
      <c r="C40" s="170" t="s">
        <v>186</v>
      </c>
      <c r="D40" s="170" t="s">
        <v>64</v>
      </c>
      <c r="E40" s="170" t="s">
        <v>187</v>
      </c>
      <c r="F40" s="170" t="s">
        <v>188</v>
      </c>
      <c r="G40" s="171" t="s">
        <v>191</v>
      </c>
      <c r="H40" s="172">
        <v>4672800000</v>
      </c>
      <c r="I40" s="173" t="s">
        <v>46</v>
      </c>
      <c r="J40" s="148" t="s">
        <v>202</v>
      </c>
      <c r="K40" s="157" t="s">
        <v>199</v>
      </c>
      <c r="L40" s="158"/>
      <c r="M40" s="158"/>
      <c r="N40" s="158"/>
    </row>
    <row r="41" spans="1:14" ht="15">
      <c r="A41" s="166"/>
      <c r="B41" s="122"/>
      <c r="C41" s="170"/>
      <c r="D41" s="170"/>
      <c r="E41" s="170"/>
      <c r="F41" s="170"/>
      <c r="G41" s="171"/>
      <c r="H41" s="172"/>
      <c r="I41" s="174">
        <v>45064</v>
      </c>
      <c r="J41" s="148"/>
      <c r="K41" s="157"/>
      <c r="L41" s="158"/>
      <c r="M41" s="158"/>
      <c r="N41" s="158"/>
    </row>
    <row r="43" spans="1:14" ht="21">
      <c r="A43" s="3"/>
      <c r="B43" s="163" t="s">
        <v>19</v>
      </c>
      <c r="C43" s="163"/>
      <c r="D43" s="163"/>
      <c r="E43" s="163"/>
      <c r="F43" s="163"/>
      <c r="G43" s="163"/>
      <c r="H43" s="163"/>
      <c r="I43" s="163"/>
      <c r="J43" s="106"/>
      <c r="K43" s="107"/>
      <c r="L43" s="108"/>
      <c r="M43" s="108"/>
      <c r="N43" s="108"/>
    </row>
    <row r="44" spans="1:14" ht="14.4" customHeight="1">
      <c r="A44" s="109"/>
      <c r="C44" s="47"/>
      <c r="D44" s="47"/>
      <c r="E44" s="47"/>
      <c r="F44" s="47"/>
      <c r="G44" s="47"/>
      <c r="H44" s="105"/>
      <c r="I44" s="47"/>
      <c r="J44" s="106"/>
      <c r="K44" s="107"/>
      <c r="L44" s="108"/>
      <c r="M44" s="108"/>
      <c r="N44" s="108"/>
    </row>
    <row r="45" spans="1:14" ht="15">
      <c r="A45" s="142" t="s">
        <v>24</v>
      </c>
      <c r="B45" s="140" t="s">
        <v>8</v>
      </c>
      <c r="C45" s="140" t="s">
        <v>0</v>
      </c>
      <c r="D45" s="140" t="s">
        <v>1</v>
      </c>
      <c r="E45" s="140" t="s">
        <v>2</v>
      </c>
      <c r="F45" s="140" t="s">
        <v>3</v>
      </c>
      <c r="G45" s="140" t="s">
        <v>4</v>
      </c>
      <c r="H45" s="164" t="s">
        <v>5</v>
      </c>
      <c r="I45" s="57" t="s">
        <v>6</v>
      </c>
      <c r="J45" s="153" t="s">
        <v>9</v>
      </c>
      <c r="K45" s="154"/>
      <c r="L45" s="132" t="s">
        <v>12</v>
      </c>
      <c r="M45" s="155"/>
      <c r="N45" s="156"/>
    </row>
    <row r="46" spans="1:14" ht="15.75" customHeight="1">
      <c r="A46" s="162"/>
      <c r="B46" s="144"/>
      <c r="C46" s="144"/>
      <c r="D46" s="144"/>
      <c r="E46" s="144"/>
      <c r="F46" s="144"/>
      <c r="G46" s="144"/>
      <c r="H46" s="165"/>
      <c r="I46" s="50" t="s">
        <v>7</v>
      </c>
      <c r="J46" s="2" t="s">
        <v>2</v>
      </c>
      <c r="K46" s="2" t="s">
        <v>11</v>
      </c>
      <c r="L46" s="50" t="s">
        <v>13</v>
      </c>
      <c r="M46" s="50" t="s">
        <v>14</v>
      </c>
      <c r="N46" s="50" t="s">
        <v>15</v>
      </c>
    </row>
    <row r="47" spans="1:14" ht="43.2" customHeight="1">
      <c r="A47" s="148">
        <v>1</v>
      </c>
      <c r="B47" s="122" t="s">
        <v>203</v>
      </c>
      <c r="C47" s="170" t="s">
        <v>117</v>
      </c>
      <c r="D47" s="170" t="s">
        <v>47</v>
      </c>
      <c r="E47" s="170" t="s">
        <v>179</v>
      </c>
      <c r="F47" s="170" t="s">
        <v>204</v>
      </c>
      <c r="G47" s="171" t="s">
        <v>190</v>
      </c>
      <c r="H47" s="172">
        <v>32400000</v>
      </c>
      <c r="I47" s="173" t="s">
        <v>46</v>
      </c>
      <c r="J47" s="140" t="s">
        <v>201</v>
      </c>
      <c r="K47" s="137" t="s">
        <v>196</v>
      </c>
      <c r="L47" s="135"/>
      <c r="M47" s="135"/>
      <c r="N47" s="135"/>
    </row>
    <row r="48" spans="1:14" ht="15.75" customHeight="1">
      <c r="A48" s="148"/>
      <c r="B48" s="122"/>
      <c r="C48" s="170"/>
      <c r="D48" s="170"/>
      <c r="E48" s="170"/>
      <c r="F48" s="170"/>
      <c r="G48" s="171"/>
      <c r="H48" s="172"/>
      <c r="I48" s="174">
        <v>45076</v>
      </c>
      <c r="J48" s="141"/>
      <c r="K48" s="138"/>
      <c r="L48" s="136"/>
      <c r="M48" s="136"/>
      <c r="N48" s="139"/>
    </row>
    <row r="49" spans="1:14" ht="46.8" customHeight="1">
      <c r="A49" s="148">
        <v>2</v>
      </c>
      <c r="B49" s="122" t="s">
        <v>205</v>
      </c>
      <c r="C49" s="170" t="s">
        <v>117</v>
      </c>
      <c r="D49" s="170" t="s">
        <v>47</v>
      </c>
      <c r="E49" s="170" t="s">
        <v>179</v>
      </c>
      <c r="F49" s="170" t="s">
        <v>206</v>
      </c>
      <c r="G49" s="171" t="s">
        <v>190</v>
      </c>
      <c r="H49" s="172">
        <v>32400000</v>
      </c>
      <c r="I49" s="173" t="s">
        <v>46</v>
      </c>
      <c r="J49" s="140" t="s">
        <v>201</v>
      </c>
      <c r="K49" s="137" t="s">
        <v>196</v>
      </c>
      <c r="L49" s="135"/>
      <c r="M49" s="135"/>
      <c r="N49" s="135"/>
    </row>
    <row r="50" spans="1:14" ht="15">
      <c r="A50" s="148"/>
      <c r="B50" s="122"/>
      <c r="C50" s="170"/>
      <c r="D50" s="170"/>
      <c r="E50" s="170"/>
      <c r="F50" s="170"/>
      <c r="G50" s="171"/>
      <c r="H50" s="172"/>
      <c r="I50" s="174">
        <v>45076</v>
      </c>
      <c r="J50" s="141"/>
      <c r="K50" s="138"/>
      <c r="L50" s="136"/>
      <c r="M50" s="136"/>
      <c r="N50" s="139"/>
    </row>
    <row r="51" spans="1:14" ht="50.4" customHeight="1">
      <c r="A51" s="148">
        <v>3</v>
      </c>
      <c r="B51" s="122" t="s">
        <v>207</v>
      </c>
      <c r="C51" s="170" t="s">
        <v>117</v>
      </c>
      <c r="D51" s="170" t="s">
        <v>47</v>
      </c>
      <c r="E51" s="170" t="s">
        <v>179</v>
      </c>
      <c r="F51" s="170" t="s">
        <v>208</v>
      </c>
      <c r="G51" s="171" t="s">
        <v>190</v>
      </c>
      <c r="H51" s="172">
        <v>32400000</v>
      </c>
      <c r="I51" s="173" t="s">
        <v>46</v>
      </c>
      <c r="J51" s="140" t="s">
        <v>201</v>
      </c>
      <c r="K51" s="137" t="s">
        <v>196</v>
      </c>
      <c r="L51" s="135"/>
      <c r="M51" s="135"/>
      <c r="N51" s="135"/>
    </row>
    <row r="52" spans="1:14" ht="15">
      <c r="A52" s="148"/>
      <c r="B52" s="122"/>
      <c r="C52" s="170"/>
      <c r="D52" s="170"/>
      <c r="E52" s="170"/>
      <c r="F52" s="170"/>
      <c r="G52" s="171"/>
      <c r="H52" s="172"/>
      <c r="I52" s="174">
        <v>45076</v>
      </c>
      <c r="J52" s="141"/>
      <c r="K52" s="138"/>
      <c r="L52" s="136"/>
      <c r="M52" s="136"/>
      <c r="N52" s="139"/>
    </row>
    <row r="53" spans="1:14" ht="38.4" customHeight="1">
      <c r="A53" s="148">
        <v>4</v>
      </c>
      <c r="B53" s="122" t="s">
        <v>239</v>
      </c>
      <c r="C53" s="170" t="s">
        <v>55</v>
      </c>
      <c r="D53" s="170" t="s">
        <v>64</v>
      </c>
      <c r="E53" s="170" t="s">
        <v>179</v>
      </c>
      <c r="F53" s="170" t="s">
        <v>240</v>
      </c>
      <c r="G53" s="171" t="s">
        <v>190</v>
      </c>
      <c r="H53" s="172">
        <v>175800000</v>
      </c>
      <c r="I53" s="173" t="s">
        <v>46</v>
      </c>
      <c r="J53" s="140" t="s">
        <v>201</v>
      </c>
      <c r="K53" s="137" t="s">
        <v>197</v>
      </c>
      <c r="L53" s="135"/>
      <c r="M53" s="135"/>
      <c r="N53" s="135"/>
    </row>
    <row r="54" spans="1:14" ht="15">
      <c r="A54" s="148"/>
      <c r="B54" s="177"/>
      <c r="C54" s="178"/>
      <c r="D54" s="178"/>
      <c r="E54" s="178"/>
      <c r="F54" s="178"/>
      <c r="G54" s="179"/>
      <c r="H54" s="180"/>
      <c r="I54" s="181">
        <v>45070</v>
      </c>
      <c r="J54" s="141"/>
      <c r="K54" s="138"/>
      <c r="L54" s="136"/>
      <c r="M54" s="136"/>
      <c r="N54" s="139"/>
    </row>
    <row r="55" spans="1:14" ht="43.2">
      <c r="A55" s="148">
        <v>5</v>
      </c>
      <c r="B55" s="122" t="s">
        <v>241</v>
      </c>
      <c r="C55" s="170" t="s">
        <v>117</v>
      </c>
      <c r="D55" s="170" t="s">
        <v>56</v>
      </c>
      <c r="E55" s="170" t="s">
        <v>242</v>
      </c>
      <c r="F55" s="170" t="s">
        <v>243</v>
      </c>
      <c r="G55" s="171" t="s">
        <v>256</v>
      </c>
      <c r="H55" s="172">
        <v>32470125</v>
      </c>
      <c r="I55" s="173" t="s">
        <v>57</v>
      </c>
      <c r="J55" s="140" t="s">
        <v>262</v>
      </c>
      <c r="K55" s="137" t="s">
        <v>257</v>
      </c>
      <c r="L55" s="135" t="s">
        <v>258</v>
      </c>
      <c r="M55" s="135" t="s">
        <v>259</v>
      </c>
      <c r="N55" s="135"/>
    </row>
    <row r="56" spans="1:14" ht="15">
      <c r="A56" s="148"/>
      <c r="B56" s="122"/>
      <c r="C56" s="170"/>
      <c r="D56" s="170"/>
      <c r="E56" s="170"/>
      <c r="F56" s="170"/>
      <c r="G56" s="171"/>
      <c r="H56" s="172"/>
      <c r="I56" s="174">
        <v>45070</v>
      </c>
      <c r="J56" s="141"/>
      <c r="K56" s="138"/>
      <c r="L56" s="136"/>
      <c r="M56" s="136"/>
      <c r="N56" s="139"/>
    </row>
    <row r="57" spans="1:14" ht="43.2">
      <c r="A57" s="148">
        <v>6</v>
      </c>
      <c r="B57" s="128" t="s">
        <v>244</v>
      </c>
      <c r="C57" s="129" t="s">
        <v>117</v>
      </c>
      <c r="D57" s="129" t="s">
        <v>56</v>
      </c>
      <c r="E57" s="129" t="s">
        <v>242</v>
      </c>
      <c r="F57" s="129" t="s">
        <v>245</v>
      </c>
      <c r="G57" s="130" t="s">
        <v>256</v>
      </c>
      <c r="H57" s="131">
        <v>32480000</v>
      </c>
      <c r="I57" s="101" t="s">
        <v>57</v>
      </c>
      <c r="J57" s="140" t="s">
        <v>262</v>
      </c>
      <c r="K57" s="137" t="s">
        <v>257</v>
      </c>
      <c r="L57" s="135" t="s">
        <v>260</v>
      </c>
      <c r="M57" s="135" t="s">
        <v>261</v>
      </c>
      <c r="N57" s="135"/>
    </row>
    <row r="58" spans="1:14" ht="15">
      <c r="A58" s="148"/>
      <c r="B58" s="128"/>
      <c r="C58" s="129"/>
      <c r="D58" s="129"/>
      <c r="E58" s="129"/>
      <c r="F58" s="129"/>
      <c r="G58" s="130"/>
      <c r="H58" s="131"/>
      <c r="I58" s="49">
        <v>45070</v>
      </c>
      <c r="J58" s="141"/>
      <c r="K58" s="138"/>
      <c r="L58" s="136"/>
      <c r="M58" s="136"/>
      <c r="N58" s="139"/>
    </row>
    <row r="59" spans="1:14" ht="39.6" customHeight="1">
      <c r="A59" s="148">
        <v>7</v>
      </c>
      <c r="B59" s="122" t="s">
        <v>246</v>
      </c>
      <c r="C59" s="170" t="s">
        <v>117</v>
      </c>
      <c r="D59" s="170" t="s">
        <v>47</v>
      </c>
      <c r="E59" s="170" t="s">
        <v>179</v>
      </c>
      <c r="F59" s="170" t="s">
        <v>247</v>
      </c>
      <c r="G59" s="171" t="s">
        <v>190</v>
      </c>
      <c r="H59" s="172">
        <v>32400000</v>
      </c>
      <c r="I59" s="173" t="s">
        <v>46</v>
      </c>
      <c r="J59" s="140" t="s">
        <v>201</v>
      </c>
      <c r="K59" s="137" t="s">
        <v>197</v>
      </c>
      <c r="L59" s="135"/>
      <c r="M59" s="135"/>
      <c r="N59" s="135"/>
    </row>
    <row r="60" spans="1:14" ht="15">
      <c r="A60" s="148"/>
      <c r="B60" s="122"/>
      <c r="C60" s="170"/>
      <c r="D60" s="170"/>
      <c r="E60" s="170"/>
      <c r="F60" s="170"/>
      <c r="G60" s="171"/>
      <c r="H60" s="172"/>
      <c r="I60" s="174">
        <v>45069</v>
      </c>
      <c r="J60" s="141"/>
      <c r="K60" s="138"/>
      <c r="L60" s="136"/>
      <c r="M60" s="136"/>
      <c r="N60" s="139"/>
    </row>
    <row r="61" spans="1:14" ht="47.4" customHeight="1">
      <c r="A61" s="148">
        <v>8</v>
      </c>
      <c r="B61" s="122" t="s">
        <v>248</v>
      </c>
      <c r="C61" s="170" t="s">
        <v>117</v>
      </c>
      <c r="D61" s="170" t="s">
        <v>47</v>
      </c>
      <c r="E61" s="170" t="s">
        <v>242</v>
      </c>
      <c r="F61" s="170" t="s">
        <v>249</v>
      </c>
      <c r="G61" s="171" t="s">
        <v>256</v>
      </c>
      <c r="H61" s="172">
        <v>24000000</v>
      </c>
      <c r="I61" s="173" t="s">
        <v>46</v>
      </c>
      <c r="J61" s="140" t="s">
        <v>262</v>
      </c>
      <c r="K61" s="137" t="s">
        <v>257</v>
      </c>
      <c r="L61" s="135"/>
      <c r="M61" s="135"/>
      <c r="N61" s="135"/>
    </row>
    <row r="62" spans="1:14" ht="15">
      <c r="A62" s="148"/>
      <c r="B62" s="122"/>
      <c r="C62" s="170"/>
      <c r="D62" s="170"/>
      <c r="E62" s="170"/>
      <c r="F62" s="170"/>
      <c r="G62" s="171"/>
      <c r="H62" s="172"/>
      <c r="I62" s="174">
        <v>45069</v>
      </c>
      <c r="J62" s="141"/>
      <c r="K62" s="138"/>
      <c r="L62" s="136"/>
      <c r="M62" s="136"/>
      <c r="N62" s="139"/>
    </row>
    <row r="63" spans="1:14" ht="50.4" customHeight="1">
      <c r="A63" s="148">
        <v>9</v>
      </c>
      <c r="B63" s="122" t="s">
        <v>250</v>
      </c>
      <c r="C63" s="170" t="s">
        <v>117</v>
      </c>
      <c r="D63" s="170" t="s">
        <v>47</v>
      </c>
      <c r="E63" s="170" t="s">
        <v>179</v>
      </c>
      <c r="F63" s="170" t="s">
        <v>251</v>
      </c>
      <c r="G63" s="171" t="s">
        <v>190</v>
      </c>
      <c r="H63" s="172">
        <v>29800000</v>
      </c>
      <c r="I63" s="173" t="s">
        <v>46</v>
      </c>
      <c r="J63" s="140" t="s">
        <v>201</v>
      </c>
      <c r="K63" s="137" t="s">
        <v>197</v>
      </c>
      <c r="L63" s="135"/>
      <c r="M63" s="135"/>
      <c r="N63" s="135"/>
    </row>
    <row r="64" spans="1:14" ht="15">
      <c r="A64" s="148"/>
      <c r="B64" s="122"/>
      <c r="C64" s="170"/>
      <c r="D64" s="170"/>
      <c r="E64" s="170"/>
      <c r="F64" s="170"/>
      <c r="G64" s="171"/>
      <c r="H64" s="172"/>
      <c r="I64" s="174">
        <v>45063</v>
      </c>
      <c r="J64" s="141"/>
      <c r="K64" s="138"/>
      <c r="L64" s="136"/>
      <c r="M64" s="136"/>
      <c r="N64" s="139"/>
    </row>
    <row r="65" spans="1:14" ht="43.8" customHeight="1">
      <c r="A65" s="148">
        <v>10</v>
      </c>
      <c r="B65" s="122" t="s">
        <v>252</v>
      </c>
      <c r="C65" s="170" t="s">
        <v>117</v>
      </c>
      <c r="D65" s="170" t="s">
        <v>47</v>
      </c>
      <c r="E65" s="170" t="s">
        <v>179</v>
      </c>
      <c r="F65" s="170" t="s">
        <v>253</v>
      </c>
      <c r="G65" s="171" t="s">
        <v>190</v>
      </c>
      <c r="H65" s="172">
        <v>32400000</v>
      </c>
      <c r="I65" s="173" t="s">
        <v>46</v>
      </c>
      <c r="J65" s="140" t="s">
        <v>201</v>
      </c>
      <c r="K65" s="137" t="s">
        <v>197</v>
      </c>
      <c r="L65" s="135"/>
      <c r="M65" s="135"/>
      <c r="N65" s="135"/>
    </row>
    <row r="66" spans="1:14" ht="15">
      <c r="A66" s="148"/>
      <c r="B66" s="122"/>
      <c r="C66" s="170"/>
      <c r="D66" s="170"/>
      <c r="E66" s="170"/>
      <c r="F66" s="170"/>
      <c r="G66" s="171"/>
      <c r="H66" s="172"/>
      <c r="I66" s="174">
        <v>45062</v>
      </c>
      <c r="J66" s="141"/>
      <c r="K66" s="138"/>
      <c r="L66" s="136"/>
      <c r="M66" s="136"/>
      <c r="N66" s="139"/>
    </row>
    <row r="67" spans="1:14" ht="43.2" customHeight="1">
      <c r="A67" s="148">
        <v>11</v>
      </c>
      <c r="B67" s="122" t="s">
        <v>254</v>
      </c>
      <c r="C67" s="170" t="s">
        <v>117</v>
      </c>
      <c r="D67" s="170" t="s">
        <v>47</v>
      </c>
      <c r="E67" s="170" t="s">
        <v>179</v>
      </c>
      <c r="F67" s="170" t="s">
        <v>255</v>
      </c>
      <c r="G67" s="171" t="s">
        <v>190</v>
      </c>
      <c r="H67" s="172">
        <v>32400000</v>
      </c>
      <c r="I67" s="173" t="s">
        <v>46</v>
      </c>
      <c r="J67" s="140" t="s">
        <v>201</v>
      </c>
      <c r="K67" s="137" t="s">
        <v>197</v>
      </c>
      <c r="L67" s="135"/>
      <c r="M67" s="135"/>
      <c r="N67" s="135"/>
    </row>
    <row r="68" spans="1:14" ht="15">
      <c r="A68" s="148"/>
      <c r="B68" s="122"/>
      <c r="C68" s="170"/>
      <c r="D68" s="170"/>
      <c r="E68" s="170"/>
      <c r="F68" s="170"/>
      <c r="G68" s="171"/>
      <c r="H68" s="172"/>
      <c r="I68" s="174">
        <v>45062</v>
      </c>
      <c r="J68" s="141"/>
      <c r="K68" s="138"/>
      <c r="L68" s="136"/>
      <c r="M68" s="136"/>
      <c r="N68" s="139"/>
    </row>
  </sheetData>
  <mergeCells count="330">
    <mergeCell ref="J67:J68"/>
    <mergeCell ref="K67:K68"/>
    <mergeCell ref="L67:L68"/>
    <mergeCell ref="M67:M68"/>
    <mergeCell ref="N67:N68"/>
    <mergeCell ref="J63:J64"/>
    <mergeCell ref="K63:K64"/>
    <mergeCell ref="L63:L64"/>
    <mergeCell ref="M63:M64"/>
    <mergeCell ref="N63:N64"/>
    <mergeCell ref="J65:J66"/>
    <mergeCell ref="K65:K66"/>
    <mergeCell ref="L65:L66"/>
    <mergeCell ref="M65:M66"/>
    <mergeCell ref="N65:N66"/>
    <mergeCell ref="J59:J60"/>
    <mergeCell ref="K59:K60"/>
    <mergeCell ref="L59:L60"/>
    <mergeCell ref="M59:M60"/>
    <mergeCell ref="N59:N60"/>
    <mergeCell ref="J61:J62"/>
    <mergeCell ref="K61:K62"/>
    <mergeCell ref="L61:L62"/>
    <mergeCell ref="M61:M62"/>
    <mergeCell ref="N61:N62"/>
    <mergeCell ref="J55:J56"/>
    <mergeCell ref="K55:K56"/>
    <mergeCell ref="L55:L56"/>
    <mergeCell ref="M55:M56"/>
    <mergeCell ref="N55:N56"/>
    <mergeCell ref="J57:J58"/>
    <mergeCell ref="K57:K58"/>
    <mergeCell ref="L57:L58"/>
    <mergeCell ref="M57:M58"/>
    <mergeCell ref="N57:N58"/>
    <mergeCell ref="B67:B68"/>
    <mergeCell ref="C67:C68"/>
    <mergeCell ref="D67:D68"/>
    <mergeCell ref="E67:E68"/>
    <mergeCell ref="F67:F68"/>
    <mergeCell ref="G67:G68"/>
    <mergeCell ref="H67:H68"/>
    <mergeCell ref="A63:A64"/>
    <mergeCell ref="A65:A66"/>
    <mergeCell ref="A67:A68"/>
    <mergeCell ref="E63:E64"/>
    <mergeCell ref="F63:F64"/>
    <mergeCell ref="G63:G64"/>
    <mergeCell ref="H63:H64"/>
    <mergeCell ref="B65:B66"/>
    <mergeCell ref="C65:C66"/>
    <mergeCell ref="D65:D66"/>
    <mergeCell ref="E65:E66"/>
    <mergeCell ref="F65:F66"/>
    <mergeCell ref="G65:G66"/>
    <mergeCell ref="H65:H66"/>
    <mergeCell ref="A53:A54"/>
    <mergeCell ref="A55:A56"/>
    <mergeCell ref="A57:A58"/>
    <mergeCell ref="A59:A60"/>
    <mergeCell ref="A61:A62"/>
    <mergeCell ref="B63:B64"/>
    <mergeCell ref="C63:C64"/>
    <mergeCell ref="D63:D64"/>
    <mergeCell ref="B59:B60"/>
    <mergeCell ref="C59:C60"/>
    <mergeCell ref="D59:D60"/>
    <mergeCell ref="E59:E60"/>
    <mergeCell ref="F59:F60"/>
    <mergeCell ref="G59:G60"/>
    <mergeCell ref="H59:H60"/>
    <mergeCell ref="B61:B62"/>
    <mergeCell ref="C61:C62"/>
    <mergeCell ref="D61:D62"/>
    <mergeCell ref="E61:E62"/>
    <mergeCell ref="F61:F62"/>
    <mergeCell ref="G61:G62"/>
    <mergeCell ref="H61:H62"/>
    <mergeCell ref="B55:B56"/>
    <mergeCell ref="C55:C56"/>
    <mergeCell ref="D55:D56"/>
    <mergeCell ref="E55:E56"/>
    <mergeCell ref="F55:F56"/>
    <mergeCell ref="G55:G56"/>
    <mergeCell ref="H55:H56"/>
    <mergeCell ref="B57:B58"/>
    <mergeCell ref="C57:C58"/>
    <mergeCell ref="D57:D58"/>
    <mergeCell ref="E57:E58"/>
    <mergeCell ref="F57:F58"/>
    <mergeCell ref="G57:G58"/>
    <mergeCell ref="H57:H58"/>
    <mergeCell ref="K51:K52"/>
    <mergeCell ref="L51:L52"/>
    <mergeCell ref="M51:M52"/>
    <mergeCell ref="N51:N52"/>
    <mergeCell ref="B53:B54"/>
    <mergeCell ref="C53:C54"/>
    <mergeCell ref="D53:D54"/>
    <mergeCell ref="E53:E54"/>
    <mergeCell ref="F53:F54"/>
    <mergeCell ref="G53:G54"/>
    <mergeCell ref="H53:H54"/>
    <mergeCell ref="J53:J54"/>
    <mergeCell ref="K53:K54"/>
    <mergeCell ref="L53:L54"/>
    <mergeCell ref="M53:M54"/>
    <mergeCell ref="N53:N54"/>
    <mergeCell ref="A51:A52"/>
    <mergeCell ref="B51:B52"/>
    <mergeCell ref="C51:C52"/>
    <mergeCell ref="D51:D52"/>
    <mergeCell ref="E51:E52"/>
    <mergeCell ref="F51:F52"/>
    <mergeCell ref="G51:G52"/>
    <mergeCell ref="H51:H52"/>
    <mergeCell ref="J51:J52"/>
    <mergeCell ref="K47:K48"/>
    <mergeCell ref="L47:L48"/>
    <mergeCell ref="M47:M48"/>
    <mergeCell ref="N47:N48"/>
    <mergeCell ref="A49:A50"/>
    <mergeCell ref="B49:B50"/>
    <mergeCell ref="C49:C50"/>
    <mergeCell ref="D49:D50"/>
    <mergeCell ref="E49:E50"/>
    <mergeCell ref="F49:F50"/>
    <mergeCell ref="G49:G50"/>
    <mergeCell ref="H49:H50"/>
    <mergeCell ref="J49:J50"/>
    <mergeCell ref="K49:K50"/>
    <mergeCell ref="L49:L50"/>
    <mergeCell ref="M49:M50"/>
    <mergeCell ref="N49:N50"/>
    <mergeCell ref="A47:A48"/>
    <mergeCell ref="B47:B48"/>
    <mergeCell ref="C47:C48"/>
    <mergeCell ref="D47:D48"/>
    <mergeCell ref="E47:E48"/>
    <mergeCell ref="F47:F48"/>
    <mergeCell ref="G47:G48"/>
    <mergeCell ref="H47:H48"/>
    <mergeCell ref="J47:J48"/>
    <mergeCell ref="J40:J41"/>
    <mergeCell ref="K40:K41"/>
    <mergeCell ref="L40:L41"/>
    <mergeCell ref="M40:M41"/>
    <mergeCell ref="N40:N41"/>
    <mergeCell ref="B43:I43"/>
    <mergeCell ref="A45:A46"/>
    <mergeCell ref="B45:B46"/>
    <mergeCell ref="C45:C46"/>
    <mergeCell ref="D45:D46"/>
    <mergeCell ref="E45:E46"/>
    <mergeCell ref="F45:F46"/>
    <mergeCell ref="G45:G46"/>
    <mergeCell ref="H45:H46"/>
    <mergeCell ref="J45:K45"/>
    <mergeCell ref="L45:N45"/>
    <mergeCell ref="K38:K39"/>
    <mergeCell ref="M38:M39"/>
    <mergeCell ref="N38:N39"/>
    <mergeCell ref="A34:A35"/>
    <mergeCell ref="A36:A37"/>
    <mergeCell ref="A38:A39"/>
    <mergeCell ref="B40:B41"/>
    <mergeCell ref="C40:C41"/>
    <mergeCell ref="D40:D41"/>
    <mergeCell ref="E40:E41"/>
    <mergeCell ref="F40:F41"/>
    <mergeCell ref="G40:G41"/>
    <mergeCell ref="H40:H41"/>
    <mergeCell ref="A40:A41"/>
    <mergeCell ref="L38:L39"/>
    <mergeCell ref="L34:L35"/>
    <mergeCell ref="M34:M35"/>
    <mergeCell ref="N34:N35"/>
    <mergeCell ref="J36:J37"/>
    <mergeCell ref="K36:K37"/>
    <mergeCell ref="L36:L37"/>
    <mergeCell ref="M36:M37"/>
    <mergeCell ref="N36:N37"/>
    <mergeCell ref="B38:B39"/>
    <mergeCell ref="C38:C39"/>
    <mergeCell ref="D38:D39"/>
    <mergeCell ref="E38:E39"/>
    <mergeCell ref="F38:F39"/>
    <mergeCell ref="G38:G39"/>
    <mergeCell ref="H38:H39"/>
    <mergeCell ref="J34:J35"/>
    <mergeCell ref="K34:K35"/>
    <mergeCell ref="J38:J39"/>
    <mergeCell ref="B34:B35"/>
    <mergeCell ref="C34:C35"/>
    <mergeCell ref="D34:D35"/>
    <mergeCell ref="E34:E35"/>
    <mergeCell ref="F34:F35"/>
    <mergeCell ref="G34:G35"/>
    <mergeCell ref="H34:H35"/>
    <mergeCell ref="B36:B37"/>
    <mergeCell ref="C36:C37"/>
    <mergeCell ref="D36:D37"/>
    <mergeCell ref="E36:E37"/>
    <mergeCell ref="F36:F37"/>
    <mergeCell ref="G36:G37"/>
    <mergeCell ref="H36:H37"/>
    <mergeCell ref="K32:K33"/>
    <mergeCell ref="L32:L33"/>
    <mergeCell ref="E30:E31"/>
    <mergeCell ref="L30:L31"/>
    <mergeCell ref="M32:M33"/>
    <mergeCell ref="N32:N33"/>
    <mergeCell ref="A32:A33"/>
    <mergeCell ref="B32:B33"/>
    <mergeCell ref="C32:C33"/>
    <mergeCell ref="D32:D33"/>
    <mergeCell ref="E32:E33"/>
    <mergeCell ref="F32:F33"/>
    <mergeCell ref="G32:G33"/>
    <mergeCell ref="H32:H33"/>
    <mergeCell ref="J32:J33"/>
    <mergeCell ref="N16:N17"/>
    <mergeCell ref="L16:L17"/>
    <mergeCell ref="M16:M17"/>
    <mergeCell ref="B16:B17"/>
    <mergeCell ref="C16:C17"/>
    <mergeCell ref="B30:B31"/>
    <mergeCell ref="D21:D22"/>
    <mergeCell ref="B19:H19"/>
    <mergeCell ref="G30:G31"/>
    <mergeCell ref="D16:D17"/>
    <mergeCell ref="E16:E17"/>
    <mergeCell ref="F16:F17"/>
    <mergeCell ref="D30:D31"/>
    <mergeCell ref="F23:F24"/>
    <mergeCell ref="D28:D29"/>
    <mergeCell ref="E28:E29"/>
    <mergeCell ref="N23:N24"/>
    <mergeCell ref="L23:L24"/>
    <mergeCell ref="C26:J26"/>
    <mergeCell ref="F30:F31"/>
    <mergeCell ref="H28:H29"/>
    <mergeCell ref="M23:M24"/>
    <mergeCell ref="H23:H24"/>
    <mergeCell ref="G28:G29"/>
    <mergeCell ref="L28:N28"/>
    <mergeCell ref="M30:M31"/>
    <mergeCell ref="N30:N31"/>
    <mergeCell ref="D23:D24"/>
    <mergeCell ref="E23:E24"/>
    <mergeCell ref="J30:J31"/>
    <mergeCell ref="J5:K5"/>
    <mergeCell ref="J14:K14"/>
    <mergeCell ref="J28:K28"/>
    <mergeCell ref="H30:H31"/>
    <mergeCell ref="L9:L10"/>
    <mergeCell ref="K30:K31"/>
    <mergeCell ref="F28:F29"/>
    <mergeCell ref="G16:G17"/>
    <mergeCell ref="H16:H17"/>
    <mergeCell ref="J16:J17"/>
    <mergeCell ref="J21:K21"/>
    <mergeCell ref="G23:G24"/>
    <mergeCell ref="H21:H22"/>
    <mergeCell ref="F7:F8"/>
    <mergeCell ref="F5:F6"/>
    <mergeCell ref="G5:G6"/>
    <mergeCell ref="H5:H6"/>
    <mergeCell ref="L5:N5"/>
    <mergeCell ref="C12:I12"/>
    <mergeCell ref="L14:N14"/>
    <mergeCell ref="G21:G22"/>
    <mergeCell ref="C21:C22"/>
    <mergeCell ref="E9:E10"/>
    <mergeCell ref="F9:F10"/>
    <mergeCell ref="F14:F15"/>
    <mergeCell ref="H7:H8"/>
    <mergeCell ref="E5:E6"/>
    <mergeCell ref="L7:L8"/>
    <mergeCell ref="K7:K8"/>
    <mergeCell ref="G7:G8"/>
    <mergeCell ref="K16:K17"/>
    <mergeCell ref="K23:K24"/>
    <mergeCell ref="K9:K10"/>
    <mergeCell ref="J23:J24"/>
    <mergeCell ref="G9:G10"/>
    <mergeCell ref="H9:H10"/>
    <mergeCell ref="L21:N21"/>
    <mergeCell ref="M7:M8"/>
    <mergeCell ref="N7:N8"/>
    <mergeCell ref="N9:N10"/>
    <mergeCell ref="J7:J8"/>
    <mergeCell ref="H14:H15"/>
    <mergeCell ref="M9:M10"/>
    <mergeCell ref="J9:J10"/>
    <mergeCell ref="B28:B29"/>
    <mergeCell ref="A28:A29"/>
    <mergeCell ref="A21:A22"/>
    <mergeCell ref="G14:G15"/>
    <mergeCell ref="A30:A31"/>
    <mergeCell ref="A23:A24"/>
    <mergeCell ref="C28:C29"/>
    <mergeCell ref="B23:B24"/>
    <mergeCell ref="E21:E22"/>
    <mergeCell ref="F21:F22"/>
    <mergeCell ref="C23:C24"/>
    <mergeCell ref="A16:A17"/>
    <mergeCell ref="E14:E15"/>
    <mergeCell ref="B21:B22"/>
    <mergeCell ref="C30:C31"/>
    <mergeCell ref="A1:D1"/>
    <mergeCell ref="F1:G1"/>
    <mergeCell ref="A14:A15"/>
    <mergeCell ref="B14:B15"/>
    <mergeCell ref="A5:A6"/>
    <mergeCell ref="B5:B6"/>
    <mergeCell ref="C5:C6"/>
    <mergeCell ref="D5:D6"/>
    <mergeCell ref="C14:C15"/>
    <mergeCell ref="D14:D15"/>
    <mergeCell ref="A7:A8"/>
    <mergeCell ref="B7:B8"/>
    <mergeCell ref="C7:C8"/>
    <mergeCell ref="D7:D8"/>
    <mergeCell ref="E7:E8"/>
    <mergeCell ref="C3:I3"/>
    <mergeCell ref="A9:A10"/>
    <mergeCell ref="B9:B10"/>
    <mergeCell ref="C9:C10"/>
    <mergeCell ref="D9:D10"/>
  </mergeCells>
  <hyperlinks>
    <hyperlink ref="B30" r:id="rId1" display="javascript: consultaProceso('23-9-490826')"/>
    <hyperlink ref="B32" r:id="rId2" display="javascript: consultaProceso('23-11-13606936')"/>
    <hyperlink ref="B34" r:id="rId3" display="javascript: consultaProceso('23-11-13640353')"/>
    <hyperlink ref="B36" r:id="rId4" display="javascript: consultaProceso('23-11-13640150')"/>
    <hyperlink ref="B38" r:id="rId5" display="javascript: consultaProceso('23-11-13639765')"/>
    <hyperlink ref="B40" r:id="rId6" display="javascript: consultaProceso('23-21-37406')"/>
    <hyperlink ref="B30:B31" r:id="rId7" display="SA-SIP-005-SG-2023"/>
    <hyperlink ref="B32:B33" r:id="rId8" display="SA-SPL-008-2023"/>
    <hyperlink ref="B34:B35" r:id="rId9" display="PLA-SAMC-OP-012-2023"/>
    <hyperlink ref="B36:B37" r:id="rId10" display="PLA-SAMC-OP-011-2023"/>
    <hyperlink ref="B38:B39" r:id="rId11" display="PLA-SAMC-SUM-OP-013-2023"/>
    <hyperlink ref="B40:B41" r:id="rId12" display="LP-002 DE 2023"/>
    <hyperlink ref="K32" r:id="rId13" display="mailto:contratos@arboletes-antioquia.gov.co"/>
    <hyperlink ref="B47" r:id="rId14" display="javascript: consultaProceso('23-13-13650027')"/>
    <hyperlink ref="B49" r:id="rId15" display="javascript: consultaProceso('23-13-13649927')"/>
    <hyperlink ref="B51" r:id="rId16" display="javascript: consultaProceso('23-13-13649883')"/>
    <hyperlink ref="B47:B48" r:id="rId17" display="PLA-MC-OP-040-2023"/>
    <hyperlink ref="B49:B50" r:id="rId18" display="PLA-MC-OP-039-2023"/>
    <hyperlink ref="B51:B52" r:id="rId19" display="PLA-MC-OP-038-2023"/>
    <hyperlink ref="K47" r:id="rId20" display="mailto:planeacion@murindo-antioquia.gov.co"/>
    <hyperlink ref="K49" r:id="rId21" display="mailto:planeacion@murindo-antioquia.gov.co"/>
    <hyperlink ref="K51" r:id="rId22" display="mailto:planeacion@murindo-antioquia.gov.co"/>
    <hyperlink ref="B53" r:id="rId23" display="javascript: consultaProceso('23-11-13639831')"/>
    <hyperlink ref="B55" r:id="rId24" display="javascript: consultaProceso('23-13-13629063')"/>
    <hyperlink ref="B57" r:id="rId25" display="javascript: consultaProceso('23-13-13629234')"/>
    <hyperlink ref="B59" r:id="rId26" display="javascript: consultaProceso('23-13-13639212')"/>
    <hyperlink ref="B61" r:id="rId27" display="javascript: consultaProceso('23-13-13638968')"/>
    <hyperlink ref="B63" r:id="rId28" display="javascript: consultaProceso('23-13-13631505')"/>
    <hyperlink ref="B65" r:id="rId29" display="javascript: consultaProceso('23-13-13631428')"/>
    <hyperlink ref="B67" r:id="rId30" display="javascript: consultaProceso('23-13-13631373')"/>
    <hyperlink ref="B53:B54" r:id="rId31" display="PLA-SAMC-OP-010-2023"/>
    <hyperlink ref="B55:B56" r:id="rId32" display="MVF-SPIF-SMMC -051-2023"/>
    <hyperlink ref="B57:B58" r:id="rId33" display="MVF-SPIF-SMMC-052-2023"/>
    <hyperlink ref="B59:B60" r:id="rId34" display="PLA-MC-OP-032-2023"/>
    <hyperlink ref="B61:B62" r:id="rId35" display="MVF-SPIF-SMMC-059-2023"/>
    <hyperlink ref="B63:B64" r:id="rId36" display="PLA-MC-OP-030-2023"/>
    <hyperlink ref="B65:B66" r:id="rId37" display="PLA-MC-OP-029-2023"/>
    <hyperlink ref="B67:B68" r:id="rId38" display="PLA-MC-OP-028-2023"/>
  </hyperlinks>
  <printOptions/>
  <pageMargins left="0.7" right="0.7" top="0.75" bottom="0.75" header="0.3" footer="0.3"/>
  <pageSetup horizontalDpi="600" verticalDpi="600" orientation="portrait" r:id="rId3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Manuela Gutierrez Arcila</cp:lastModifiedBy>
  <cp:lastPrinted>2018-10-01T13:42:16Z</cp:lastPrinted>
  <dcterms:created xsi:type="dcterms:W3CDTF">2018-07-07T21:55:34Z</dcterms:created>
  <dcterms:modified xsi:type="dcterms:W3CDTF">2023-06-01T02:54:49Z</dcterms:modified>
  <cp:category/>
  <cp:version/>
  <cp:contentType/>
  <cp:contentStatus/>
</cp:coreProperties>
</file>