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4.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charts/style1.xml" ContentType="application/vnd.ms-office.chartstyle+xml"/>
  <Override PartName="/xl/charts/colors1.xml" ContentType="application/vnd.ms-office.chartcolorstyle+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227"/>
  <workbookPr defaultThemeVersion="166925"/>
  <bookViews>
    <workbookView xWindow="65428" yWindow="65428" windowWidth="23256" windowHeight="12456" activeTab="0"/>
  </bookViews>
  <sheets>
    <sheet name="RESUMEN" sheetId="4" r:id="rId1"/>
    <sheet name="ANTIOQUIA" sheetId="1" r:id="rId2"/>
    <sheet name="URABÀ" sheetId="10" r:id="rId3"/>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<sst xmlns="http://schemas.openxmlformats.org/spreadsheetml/2006/main" count="661" uniqueCount="264">
  <si>
    <t>Tipo de Proceso</t>
  </si>
  <si>
    <t>Estado</t>
  </si>
  <si>
    <t>Entidad</t>
  </si>
  <si>
    <t>Objeto</t>
  </si>
  <si>
    <t>Departamento y Municipio de Ejecución</t>
  </si>
  <si>
    <t>Cuantía</t>
  </si>
  <si>
    <t>Fecha</t>
  </si>
  <si>
    <t>(dd-mm-aaaa)</t>
  </si>
  <si>
    <t>Número de Proceso</t>
  </si>
  <si>
    <t>Contactos</t>
  </si>
  <si>
    <t>ANTIOQUIA SIN URABA</t>
  </si>
  <si>
    <t>Correo</t>
  </si>
  <si>
    <t>Adjudicacion</t>
  </si>
  <si>
    <t>Empresa</t>
  </si>
  <si>
    <t>Representante Legal</t>
  </si>
  <si>
    <t>Contacto</t>
  </si>
  <si>
    <t xml:space="preserve"> URABA</t>
  </si>
  <si>
    <t>GRUPO C. MAQUINARIA Y ACCESORIOS PARA CONSTRUCCION Y EDIFICACIONES</t>
  </si>
  <si>
    <t>GRUPO F. SERVICIOS DE EDIFICACION, CONSTRUCCION DE INSTALACIONES Y MANTENIMIENTO</t>
  </si>
  <si>
    <t>GRUPO G. TERRENOS, EDIFICIOS, ESTRUCTURAS Y VIAS</t>
  </si>
  <si>
    <t>Número de contratos</t>
  </si>
  <si>
    <t>Valor contratos</t>
  </si>
  <si>
    <t>GRUPO D. COMPONENTES, ACCESORIOS Y SUMINISTROS DE SISTEMAS ELECTRONICOS E ILUMINACION</t>
  </si>
  <si>
    <t>GRUPO D. COMPONENTES Y SUMINISTROS PARA ESTRUCTURAS, EDIFICACIONES, CONSTRUCCION Y OBRAS CIVILES</t>
  </si>
  <si>
    <t>#</t>
  </si>
  <si>
    <t>* Contratos mayores a 100 millones de pesos</t>
  </si>
  <si>
    <t>CONTRATOS CELEBRADOS EN EL PERIODO EN ANTIOQUIA SIN URABA *</t>
  </si>
  <si>
    <t>CONTRATOS CELEBRADOS EN EL PERIODO EN ANTIOQUIA *</t>
  </si>
  <si>
    <t>CONTRATOS CELEBRADOS EN EL PERIODO EN URABA *</t>
  </si>
  <si>
    <t>* Todas las cuantías</t>
  </si>
  <si>
    <t>* Todas las cuantías en Urabá, y mayores a 100 millones en el resto de Antioquia</t>
  </si>
  <si>
    <t>TOTAL EN ANTIOQUIA SIN URABA</t>
  </si>
  <si>
    <t>TOTAL EN  URABA</t>
  </si>
  <si>
    <t>TOTAL EN ANTIOQUIA</t>
  </si>
  <si>
    <t>TOTALES</t>
  </si>
  <si>
    <t>INFORME DE LICITACIONES</t>
  </si>
  <si>
    <t>TOTAL EN URABA</t>
  </si>
  <si>
    <t>NÚMERO DE CONTRATOS</t>
  </si>
  <si>
    <t>VALOR CONTRATOS</t>
  </si>
  <si>
    <t>TOTAL DE CONTRATOS CELEBRADOS EN ANTIOQUIA</t>
  </si>
  <si>
    <t>NOTAS:</t>
  </si>
  <si>
    <t>Los contratos registrados para Urabá incluye todas las cuantías, para el resto de Antioquia incluye las cuantías superiores a los 100 millones de pesos.</t>
  </si>
  <si>
    <t>GRUPO D. COMPONENTES Y SUMINISTROS PARA ESTRUCTURAS, EDIFICACION, CONSTRUCCION Y OBRAS CIVILES</t>
  </si>
  <si>
    <t>GRUPO C. MAQUINARIA Y ASESORIOS PARA CONSTRUCCION Y EDIFICACION</t>
  </si>
  <si>
    <t>FECHA REPORTE:</t>
  </si>
  <si>
    <t>GRUPO D. COMPONENTES, ACCESORIOS Y SUMINISTROS DE SISTEMAS ELECTRICOS E ILUMINACION</t>
  </si>
  <si>
    <t>Fecha de apertura</t>
  </si>
  <si>
    <t>Convocado</t>
  </si>
  <si>
    <t>TOTAL CONTRATOS DESDE 1/01/2023</t>
  </si>
  <si>
    <t>Enero 2023</t>
  </si>
  <si>
    <t>TOTAL DESDE
 ENERO 2023</t>
  </si>
  <si>
    <t>CONTRATOS CELEBRADOS EN EL PERIODO
1/01/2023 a 15/01/2023</t>
  </si>
  <si>
    <t>CONTRATOS CELEBRADOS EN EL PERIODO
16/01/2023 a 31/01/2023</t>
  </si>
  <si>
    <t>Contratación Mínima Cuantía</t>
  </si>
  <si>
    <t>CONTRATOS CELEBRADOS EN EL PERIODO
1/02/2023 a 15/02/2023</t>
  </si>
  <si>
    <t>Contratación Directa (Ley 1150 de 2007)</t>
  </si>
  <si>
    <t>Selección Abreviada de Menor Cuantía (Ley 1150 de 2007)</t>
  </si>
  <si>
    <t>Licitación obra pública</t>
  </si>
  <si>
    <t>Celebrado</t>
  </si>
  <si>
    <t>Fecha de Celebración del Primer Contrato</t>
  </si>
  <si>
    <t>Régimen Especial</t>
  </si>
  <si>
    <t>CONTRATOS CELEBRADOS EN EL PERIODO
16/02/2023 a 28/02/2023</t>
  </si>
  <si>
    <t>Febrero 2023</t>
  </si>
  <si>
    <t>CONTRATOS CELEBRADOS EN EL PERIODO
1/03/2023 a 15/03/2023</t>
  </si>
  <si>
    <t>CONTRATOS CELEBRADOS EN EL PERIODO
16/03/2023 a 31/03/2023</t>
  </si>
  <si>
    <t>Marzo 2023</t>
  </si>
  <si>
    <t>Borrador</t>
  </si>
  <si>
    <t>ANTIOQUIA - ALCALDÍA MUNICIPIO DE TITIRIBÍ</t>
  </si>
  <si>
    <r>
      <t>Antioquia</t>
    </r>
    <r>
      <rPr>
        <sz val="11"/>
        <rFont val="Calibri"/>
        <family val="2"/>
        <scheme val="minor"/>
      </rPr>
      <t> : Titiribí</t>
    </r>
  </si>
  <si>
    <t>MUNICIPIO DE TITIRIBÍ</t>
  </si>
  <si>
    <t>CONTRATOS CELEBRADOS EN EL PERIODO
1/04/2023 a 15/04/2023</t>
  </si>
  <si>
    <t>ANTIOQUIA - ALCALDÍA MUNICIPIO DE BRICEÑO</t>
  </si>
  <si>
    <t>Licitación Pública</t>
  </si>
  <si>
    <t>ANTIOQUIA - ALCALDÍA MUNICIPIO DE SAN VICENTE</t>
  </si>
  <si>
    <r>
      <t>Antioquia</t>
    </r>
    <r>
      <rPr>
        <sz val="11"/>
        <rFont val="Calibri"/>
        <family val="2"/>
        <scheme val="minor"/>
      </rPr>
      <t> : Briceño</t>
    </r>
  </si>
  <si>
    <r>
      <t>Antioquia</t>
    </r>
    <r>
      <rPr>
        <sz val="11"/>
        <rFont val="Calibri"/>
        <family val="2"/>
        <scheme val="minor"/>
      </rPr>
      <t> : San Vicente</t>
    </r>
  </si>
  <si>
    <t>CONSORCIO OCIMCOASH
nit. 901699856</t>
  </si>
  <si>
    <t>VELKIS NEIVANY GALEANO MARIN</t>
  </si>
  <si>
    <t>MUNICIPIO DE BRICEÑO</t>
  </si>
  <si>
    <t>MUNICIPIO DE SAN VICENTE</t>
  </si>
  <si>
    <t>MC-015-2023</t>
  </si>
  <si>
    <t>ANTIOQUIA - ALCALDÍA MUNICIPIO DE MUTATÁ</t>
  </si>
  <si>
    <t>PRESTACIÓN DE SERVICIO DE FUMIGACIÓN DE LAS INSTITUCIONES EDUCATIVAS Y SUS SEDES EN EL MUNICIPIO DE MUTATÁ, ANTIOQUIA”</t>
  </si>
  <si>
    <r>
      <t>Antioquia</t>
    </r>
    <r>
      <rPr>
        <sz val="11"/>
        <rFont val="Calibri"/>
        <family val="2"/>
        <scheme val="minor"/>
      </rPr>
      <t> : Mutatá</t>
    </r>
  </si>
  <si>
    <t xml:space="preserve"> contratos@mutata-antioquia.gov.co</t>
  </si>
  <si>
    <t>MUNICIPIO DE MUTATÁ</t>
  </si>
  <si>
    <t>16/ABRIL/2023 A 30/ABRIL/2023</t>
  </si>
  <si>
    <t>CONTRATOS CELEBRADOS EN EL PERIODO
16/04/2023 a 30/04/2023</t>
  </si>
  <si>
    <t>MAYO 1 DE 2023</t>
  </si>
  <si>
    <t>Abril 2023</t>
  </si>
  <si>
    <t>CI-154-2023-AVIMA</t>
  </si>
  <si>
    <t>ANTIOQUIA - ALCALDÍA MUNICIPIO DE ANDES</t>
  </si>
  <si>
    <t>CONTRATO INTERADMINISTRATIVO DE MANDATO SIN REPRESENTACIÓN PARA GESTIONAR EL MEJORAMIENTO DE VÍAS TERCIARIAS MEDIANTE EL SISTEMA DE PLACA HUELLA EN EL MUNICIPIO DE ANDES EN LAS VEREDAS EL CRUCERO, LA BORRAJA, LAS FLORES, MONTBLANC, SAN MIGUEL, ALTO CAÑAVERAL, SANTA RITA Y QUEBRADA ARRIBA”</t>
  </si>
  <si>
    <t>SUBASTA SPO-005-2023</t>
  </si>
  <si>
    <t>Subasta</t>
  </si>
  <si>
    <t>“SUMINISTRO DE MATERIAL DE FERRETERÍA E INSUMOS DE CONSTRUCCIÓN PARA DIFERENTES ESPACIOS EN EL MUNICIPIO DE SAN VICENTE FERRER”.</t>
  </si>
  <si>
    <r>
      <t>Antioquia</t>
    </r>
    <r>
      <rPr>
        <sz val="11"/>
        <rFont val="Calibri"/>
        <family val="2"/>
        <scheme val="minor"/>
      </rPr>
      <t> : Andes</t>
    </r>
  </si>
  <si>
    <t xml:space="preserve"> planeacion@andes-antioquia.gov.co</t>
  </si>
  <si>
    <t>EMPRESA DE VIVIENDA DE ANTIOQUIA –VIVA
nit. 811032187</t>
  </si>
  <si>
    <t>JAN DAVID TANGARIFE</t>
  </si>
  <si>
    <t>planeacion@sanvicente-antioquia.gov.co</t>
  </si>
  <si>
    <t>MATERIALES FERRER SAS
nit. 900414652</t>
  </si>
  <si>
    <t xml:space="preserve"> JOHN FREDY SANTA MONTOYA</t>
  </si>
  <si>
    <t>MUNICIPIO DE ANDES</t>
  </si>
  <si>
    <t>MVF-SPIF-SMMC-039-2023</t>
  </si>
  <si>
    <t>ANTIOQUIA - ALCALDÍA MUNICIPIO DE VIGÍA DEL FUERTE</t>
  </si>
  <si>
    <t>SUMINISTRO DE MADERA PARA EL MEJORAMIENTO DE 5 VIVIENDAS EN LA ZONA RURAL DEL MUNICIPIO DE VIGIA DEL FUERTE - ANTIOQUIA</t>
  </si>
  <si>
    <r>
      <t>Antioquia</t>
    </r>
    <r>
      <rPr>
        <sz val="11"/>
        <rFont val="Calibri"/>
        <family val="2"/>
        <scheme val="minor"/>
      </rPr>
      <t> : Vigía del Fuerte</t>
    </r>
  </si>
  <si>
    <t xml:space="preserve"> planeacion@vigiadelfuerte-antioquia.gov.co</t>
  </si>
  <si>
    <t>R.L CAT INGENIERIA Y CONSULTORIA DE MEDELLIN S.A.S
nit. 900928559</t>
  </si>
  <si>
    <t>JOSE WILFRAN CUESTA RAMOS</t>
  </si>
  <si>
    <t>MUNICIPIO DE VIGÍA DEL FUERTE</t>
  </si>
  <si>
    <t>SA-SI 009-2023</t>
  </si>
  <si>
    <t>ANTIOQUIA - ALCALDÍA MUNICIPIO DE SONSÓN</t>
  </si>
  <si>
    <t>SUMINISTRO DE MATERIALES PARA EL MANTENIMIENTO PREVENTIVO Y CORRECTIVO DEL ALUMBRADO PÚBLICO DEL MUNICIPIO DE SONSÓN - ANTIOQUIA</t>
  </si>
  <si>
    <t>Fecha Lim. Docs Habilitantes</t>
  </si>
  <si>
    <r>
      <t>Antioquia</t>
    </r>
    <r>
      <rPr>
        <sz val="11"/>
        <color rgb="FF3D3D3D"/>
        <rFont val="Calibri"/>
        <family val="2"/>
        <scheme val="minor"/>
      </rPr>
      <t> : Sonsón</t>
    </r>
  </si>
  <si>
    <t xml:space="preserve"> contratacion@sonson-antioquia.gov.co</t>
  </si>
  <si>
    <t>SELECCIÓN ABREVIADA - SAMEC Nro. 02 DE 2023</t>
  </si>
  <si>
    <t>ANTIOQUIA - ALCALDÍA MUNICIPIO DE CONCORDIA</t>
  </si>
  <si>
    <t>CONSTRUCCIÓN DE OBRAS TRANSVERSALES DE MITIGACIÓN PARA LA ATENCIÓN DE VÍAS TERCIARIAS DEL MUNICIPIO DE CONCORDIA, DEPARTAMENTO DE ANTIOQUIA</t>
  </si>
  <si>
    <t>A-SIP-010-2023</t>
  </si>
  <si>
    <t>SUMINISTRO DE MAQUINARIA AMARILLA NECESARIA PARA REALIZAR ACTIVIDADES DE MANTENIMIENTO RUTINARIO Y MEJORAMIENTO DE LAS VIAS Y CAMINOS CARRETEABLES DEL MUNICIPIO DE BRICEÑO</t>
  </si>
  <si>
    <t>LP OP 002-2023</t>
  </si>
  <si>
    <t>ANTIOQUIA - ALCALDÍA MUNICIPIO DE ABEJORRAL</t>
  </si>
  <si>
    <t>SUMINISTRO, TRANSPORTE, INSTALACION Y PUESTA EN FUNCIONAMIENTO DE SISTEMAS DE TRATAMIENTO DE AGUAS RESIDUALES DOMESTICAS PREFABRICADOS, EN LA ZONA RURAL DEL MUNICIPIO DE ABEJORRAL, ANTIOQUIA</t>
  </si>
  <si>
    <t>SP-LP-001-2023</t>
  </si>
  <si>
    <t>ANTIOQUIA - ALCALDÍA MUNICIPIO DE ALEJANDRÍA</t>
  </si>
  <si>
    <t>CONSTRUCCIÓN DE OBRAS DE MITIGACIÓN Y REDUCCIÓN DE PROCESOS EROSIVOS Y MORFODINÁMICOS, MEDIANTE LA CONSTRUCCIÓN DE OBRAS BIOMECÁNICAS EN LA ZONA URBANA Y RURAL DEL MUNICIPIO DE ALEJANDRÍA, EN EL MARCO DEL CONTRATO 535 DE 2022, SUSCRITO ENTRE EL MUNICIPIO DE ALEJANDRÍA Y CORNARE.</t>
  </si>
  <si>
    <t>COP-001 DE 2023</t>
  </si>
  <si>
    <t>ANTIOQUIA - EMPRESAS PÚBLICAS DE VALDIVIA S.A. E.S.P. - VALDIVIA</t>
  </si>
  <si>
    <t>CONTRATAR EL SUMINISTRO, TRANSPORTE, E INSTALACIÓN Y PUESTA EN FUNCIONAMIENTO DE SISTEMAS SÉPTICOS EN LAS VEREDAS SANTA BÁRBARA Y LA HABANA DEL MUNICIPIO DE VALDIVIA – ANTIOQUIA</t>
  </si>
  <si>
    <t>Fecha de Carga en el Sistema</t>
  </si>
  <si>
    <t>24-APR-23</t>
  </si>
  <si>
    <t>SA-002-2023</t>
  </si>
  <si>
    <t>ANTIOQUIA - ALCALDÍA MUNICIPIO DE TARAZÁ</t>
  </si>
  <si>
    <t>MEJORAMIENTO DE VIAS TERCIARIAS MEDIANTE EL SISTEMA DE PLACA HUELLA COMUNITARIA EN CORREGIMIENTO EL DOCE- BARRO BLANCO ZONA RURAL DEL MUNICIPIO DE TARAZA ANTIOQUIA</t>
  </si>
  <si>
    <t>LP 001 DE 2023</t>
  </si>
  <si>
    <t>CONSTRUCCIÓN DEL CENTRO VIDA PARA LA ATENCIÓN INTEGRAL DE LA POBLACIÓN ADULTA MAYOR DEL MUNICIPIO DE TITIRIBÍ, ANTIOQUIA</t>
  </si>
  <si>
    <t>SA-OP-0022023</t>
  </si>
  <si>
    <t>ANTIOQUIA - ALCALDÍA MUNICIPIO DE SALGAR</t>
  </si>
  <si>
    <t>“ADECUACION Y MEJORAMIENTO DEL CENTRO EDUCATIVO RURAL PEÑALISA”</t>
  </si>
  <si>
    <t>LP OP 001-2023</t>
  </si>
  <si>
    <t>“MEJORAMIENTO DE INFRAESTRUCTURA FISICA PARA LA INSTITUCIÓN EDUCATIVA URBANA MANUEL CANUTO RESTREPO Y LA INSTITUCIÓN EDUCATIVA RURAL PEDRO PABLO RAMIREZ DEL MUNICIPIO DE ABEJORRAL, ANTIOQUIA</t>
  </si>
  <si>
    <t>LPY - 001 - 2023</t>
  </si>
  <si>
    <t>ANTIOQUIA - ALCALDÍA MUNICIPIO DE YONDÓ</t>
  </si>
  <si>
    <t>OBRAS PARA EL MEJORAMIENTO Y MANTENIMIENTO DE LA VIA YONDÓ-CANTAGALLO EN EL TRAMO CORRESPONDIENTE AL MUNICIPIO DE YONDÓ EN LA EJECUCIÓN DEL CONVENIO ADMINISTRATIVO No 1343 de 2022 COLOMBIA RURAL CON EL INVIAS, ACTIVIDADES PARA EL CUMPLIMIENTO Y MEJORAMIENTO DE LOS PROCESOS DE LA SECRETARÍA DE INFRAESTRUCTURA</t>
  </si>
  <si>
    <t>SA-MC-005-2023</t>
  </si>
  <si>
    <t>ANTIOQUIA - ALCALDÍA MUNICIPIO DE VEGACHÍ</t>
  </si>
  <si>
    <t>MEJORAMIENTO DE UNIDADES SANITARIAS DE LAS SEDES I, II Y III DE LA INSTITUCIÓN EDUCATIVA EFE GÓMEZ DEL ÁREA URBANA DEL MUNICIPIO DE VEGACHÍ, ANTIOQUIA.</t>
  </si>
  <si>
    <t>SELECCION ABREVIADA - SAMEC Nro. 01 DE 2023</t>
  </si>
  <si>
    <t>AUNAR ESFUERZOS ENTRE EL DEPARTAMENTO DE ANTIOQUIA Y EL MUNICIPIO DE CONCORDIA PARA LA INTERVENCIÓN DE VÍAS EN EL MUNICIPIO ASOCIADO</t>
  </si>
  <si>
    <t>CO0012023</t>
  </si>
  <si>
    <t>Contratos y convenios con más de dos partes</t>
  </si>
  <si>
    <t>ANTIOQUIA - EMPRESA DE SERVICIOS PUBLICOS DOMICIALIARIOS DE ITUANGO S.A E.S.P</t>
  </si>
  <si>
    <t>CONTRATAR A TODO COSTO LA AMPLIACION DE LA SEGUNDA ETAPA DE LA PLANTA DE TRATAMIENTO DE AGUA POTABLE DE LA ZONA URBANA DEL MUNICPIO DE ITUANGO</t>
  </si>
  <si>
    <r>
      <t>Antioquia</t>
    </r>
    <r>
      <rPr>
        <sz val="11"/>
        <rFont val="Calibri"/>
        <family val="2"/>
        <scheme val="minor"/>
      </rPr>
      <t> : Concordia</t>
    </r>
  </si>
  <si>
    <r>
      <t>Antioquia</t>
    </r>
    <r>
      <rPr>
        <sz val="11"/>
        <rFont val="Calibri"/>
        <family val="2"/>
        <scheme val="minor"/>
      </rPr>
      <t> : Abejorral</t>
    </r>
  </si>
  <si>
    <r>
      <t>Antioquia</t>
    </r>
    <r>
      <rPr>
        <sz val="11"/>
        <rFont val="Calibri"/>
        <family val="2"/>
        <scheme val="minor"/>
      </rPr>
      <t> : Alejandría</t>
    </r>
  </si>
  <si>
    <r>
      <t>Antioquia</t>
    </r>
    <r>
      <rPr>
        <sz val="11"/>
        <rFont val="Calibri"/>
        <family val="2"/>
        <scheme val="minor"/>
      </rPr>
      <t> : Valdivia</t>
    </r>
  </si>
  <si>
    <r>
      <t>Antioquia</t>
    </r>
    <r>
      <rPr>
        <sz val="11"/>
        <rFont val="Calibri"/>
        <family val="2"/>
        <scheme val="minor"/>
      </rPr>
      <t> : Tarazá</t>
    </r>
  </si>
  <si>
    <r>
      <t>Antioquia</t>
    </r>
    <r>
      <rPr>
        <sz val="11"/>
        <rFont val="Calibri"/>
        <family val="2"/>
        <scheme val="minor"/>
      </rPr>
      <t> : Salgar</t>
    </r>
  </si>
  <si>
    <r>
      <t>Antioquia</t>
    </r>
    <r>
      <rPr>
        <sz val="11"/>
        <rFont val="Calibri"/>
        <family val="2"/>
        <scheme val="minor"/>
      </rPr>
      <t> : Yolombo</t>
    </r>
  </si>
  <si>
    <r>
      <t>Antioquia</t>
    </r>
    <r>
      <rPr>
        <sz val="11"/>
        <rFont val="Calibri"/>
        <family val="2"/>
        <scheme val="minor"/>
      </rPr>
      <t> : Vegachí</t>
    </r>
  </si>
  <si>
    <r>
      <t>Antioquia</t>
    </r>
    <r>
      <rPr>
        <sz val="11"/>
        <rFont val="Calibri"/>
        <family val="2"/>
        <scheme val="minor"/>
      </rPr>
      <t> : Ituango</t>
    </r>
  </si>
  <si>
    <t xml:space="preserve"> juridica@concordia-antioquia.gov.co</t>
  </si>
  <si>
    <t>JUAN CARLOS GARCIA RODRIGUEZ</t>
  </si>
  <si>
    <t xml:space="preserve"> contratos@briceno-antioquia.gov.co</t>
  </si>
  <si>
    <t>MATERIALES Y SERVICIOS LA GRANJA SAS
nit. 901056889</t>
  </si>
  <si>
    <t>JUAN CAMILO VILLEGAS GARCIA</t>
  </si>
  <si>
    <t>PLANEACION@ABEJORRAL-ANTIOQUIA.GOV.CO</t>
  </si>
  <si>
    <t>contratacionalejandria@gmail.com</t>
  </si>
  <si>
    <t>DISTRISUCOM LTDA
nit. 900195700</t>
  </si>
  <si>
    <t>ALDEMAR GALLEGO GOMEZ</t>
  </si>
  <si>
    <t xml:space="preserve"> empvaldivia@hotmail.com</t>
  </si>
  <si>
    <t xml:space="preserve"> tarazacontratos@gmail.com</t>
  </si>
  <si>
    <t xml:space="preserve"> planeacionyobraspublicas@titiribi-antioquia.gov.co</t>
  </si>
  <si>
    <t>CONSTRUMATER SERVICIOS TÉCNICOS S.A.S.
nit. 811025945</t>
  </si>
  <si>
    <t>PAOLA ANDREA CANO LEGARDA</t>
  </si>
  <si>
    <t xml:space="preserve"> contratacion@salgar-antioquia.gov.co</t>
  </si>
  <si>
    <t xml:space="preserve"> PLANEACION@ABEJORRAL-ANTIOQUIA.GOV.CO</t>
  </si>
  <si>
    <t xml:space="preserve"> contratacion@yondo.gov.co</t>
  </si>
  <si>
    <t xml:space="preserve"> contratacionv@vegachi-antioquia.gov.co</t>
  </si>
  <si>
    <t>CONSORCIO OCIMCOASH
nit.901699856</t>
  </si>
  <si>
    <t>JUAN CARLO GARCIA</t>
  </si>
  <si>
    <t xml:space="preserve"> gerencia@servituango.gov.co</t>
  </si>
  <si>
    <t>MIL2 CONSTRUCCIONES Y SUMNISTROS S.A.S
NIT. 901408978</t>
  </si>
  <si>
    <t>MILDO FABIAN SIERRA ZULETA</t>
  </si>
  <si>
    <t>MUNICIPIO DE CONCORDIA</t>
  </si>
  <si>
    <t>MUNICIPIO DE ABEJORRAL</t>
  </si>
  <si>
    <t>MUNICIPIO DE ALEJANDRÍA</t>
  </si>
  <si>
    <t>EMPRESAS PÚBLICAS DE VALDIVIA S.A. E.S.P</t>
  </si>
  <si>
    <t>MUNICIPIO DE TARAZÁ</t>
  </si>
  <si>
    <t>MUNICIPIO DE SALGAR</t>
  </si>
  <si>
    <t>MUNICIPIO DE YONDÓ</t>
  </si>
  <si>
    <t>MUNICIPIO DE VEGACHÍ</t>
  </si>
  <si>
    <t>EMPRESA DE SERVICIOS PUBLICOS DOMICIALIARIOS DE ITUANGO S.A E.S.P</t>
  </si>
  <si>
    <t>MVF-SPIF-LP-003-2023</t>
  </si>
  <si>
    <t>CONSTRUCCION DE LA PRIMERA ETAPA DE LA CANCHA DE FUTBOL EN EL CORREGIMIENTO DE VEGAEZ – ZONA RURAL DEL MUNICIPIO DE VIGIA DEL FUERTE, ANTIOQUIA.</t>
  </si>
  <si>
    <t>LP - 001 - 2023</t>
  </si>
  <si>
    <t>ANTIOQUIA - ALCALDÍA MUNICIPIO DE SAN JUAN DE URABÁ</t>
  </si>
  <si>
    <t>“MEJORAMIENTO, MANTENIMIENTO Y REHABILITACIÓN DE LA VÍA CORREGIMIENTO DE SIETE VUELTAS Y SUS VEREDAS EN EL MUNICIPIO DE SAN JUAN DE URABA - DEPARTAMENTO DE ANTIOQUIA - PROGAMA COLOMBIA RURAL”.</t>
  </si>
  <si>
    <r>
      <t>Antioquia</t>
    </r>
    <r>
      <rPr>
        <sz val="11"/>
        <rFont val="Calibri"/>
        <family val="2"/>
        <scheme val="minor"/>
      </rPr>
      <t> : San Juan de Urabá</t>
    </r>
  </si>
  <si>
    <t>SERVICIOS Y SUMINISTROS COSMOS S.A.S
NIT. 900093991</t>
  </si>
  <si>
    <t>WILSON WILDEBRANDO JARAMILLO VALENCIA</t>
  </si>
  <si>
    <t xml:space="preserve"> juridica@sanjuandeuraba-antioquia.gov.co</t>
  </si>
  <si>
    <t>MUNICIPIO DE SAN JUAN DE URABÁ</t>
  </si>
  <si>
    <t>CO-SAMC-160-2023</t>
  </si>
  <si>
    <t>ANTIOQUIA - ALCALDÍA MUNICIPIO DE CAMPAMENTO</t>
  </si>
  <si>
    <t>LA ADECUACIÓN DE INFRAESTRUCTURA PARA PUESTA EN FUNCIONAMIENTO DE ACOPIO DE PANELA EN EL MUNICIPIO DE CAMPAMENTO – SEGUNDA ETAPA, DE CONFORMIDAD CON EL CONVENIO INTERADMINISTRATIVO 4600014300 SUSCRITO CON LA SECRETARÍA DE AGRICULTURA Y DESARROLLO RURAL DEL DEPARTAMENTO DE ANTIOQUIA</t>
  </si>
  <si>
    <t>CI-03-2023</t>
  </si>
  <si>
    <t>ANTIOQUIA - ALCALDÍA MUNICIPIO DE ARGELIA</t>
  </si>
  <si>
    <t>Ejecutar la construcción de la segunda etapa del relleno sanitario la Mina del Municipio de Argelia de María Antioquia</t>
  </si>
  <si>
    <t>LP-0032023</t>
  </si>
  <si>
    <t>CONSTRUCCION DE PLACA HUELLA EN LAS VEREDAS SANTA LUISA ALTA, ALTO DE LOS MARINES Y LA TARQUI, MUNICIPIO DE SALGAR. ANTIOQUIA</t>
  </si>
  <si>
    <t>IA-001-2023</t>
  </si>
  <si>
    <t>ANTIOQUIA - EMPRESA DE DESARROLLO Y RENOVACION MUNICIPAL-EDEREM - BURITICA</t>
  </si>
  <si>
    <t>“REPOSICIÓN Y AMPLIACIÓN DE LA INSTITUCIÓN EDUCATIVA SANTA GEMA- PRIMERA ETAPA MUNICIPIO DE BURITICÁ”</t>
  </si>
  <si>
    <t>25-APR-23</t>
  </si>
  <si>
    <t>LP-0022023</t>
  </si>
  <si>
    <t>MANTENIMIENTO MECANICO Y APLICACIÓN DE AFIRMADO EN LA RED VIAL TERCIARIA REGISTRADA DEL MUNICIPIO DE SALGAR ANTIOQUIA</t>
  </si>
  <si>
    <t>CONTRATO INTERADMINISTRATIVO C.I N° 08 DE 2023</t>
  </si>
  <si>
    <t>CONTRATO INTERADMINISTRATIVO DE MANDATO SIN REPRESENTACIÓN PARA LA EJECUCIÓN INTEGRAL DEL PROYECTO DE REHABILITACIÓN DE VÍAS URBANAS EN EL MUNICIPIO DE CONCORDIA, ANTIOQUIA</t>
  </si>
  <si>
    <t>SP-CONVI-016-2023</t>
  </si>
  <si>
    <t>AUNAR ESFUERZOS ADMINISTRATIVOS, TÉCNICOS Y ECONÓMICOS PARA EL MEJORAMIENTO DE CASETAS COMUNALES, MEJORAMIENTOS DE VIVIENDA RURAL Y APOYO PARA EL MANTENIMIENTO DE VÍAS RURALES”</t>
  </si>
  <si>
    <t>18-APR-23</t>
  </si>
  <si>
    <t>CV-SP-2023-022</t>
  </si>
  <si>
    <t>ANTIOQUIA - ALCALDÍA MUNICIPIO DE SANTO DOMINGO</t>
  </si>
  <si>
    <t>AUNAR ESFUERZOS TÉCNICOS, ADMINISTRATIVOS Y FINANCIEROS PARA LA REALIZACIÓN DE OBRAS COMPLEMENTARIAS DE LA BICIMOTORUTA EN A VEREDA NUSITO DEL MUNICIPIO DE SANTO DOMINGO</t>
  </si>
  <si>
    <t>CD-239-2023</t>
  </si>
  <si>
    <t>ANTIOQUIA - ALCALDÍA MUNICIPIO DE PUERTO NARE</t>
  </si>
  <si>
    <t>“CONTRATO INTERADMINISTRATIVO POR ADMINISTRACION DELEGADA PARA LA CONSTRUCCION E INTERVENTORIA DEL CENTRO DIA PARA EL ADULTO MAYOR EN EL MUNICIPIO DE ANTIOQUIA”.</t>
  </si>
  <si>
    <t>LP-0012023</t>
  </si>
  <si>
    <t>“CONSTRUCCION DE PLACA HUELLA EN LA VIA LAS ANDES - LA YARUMA DEL MUNICIPIO DE SALGAR”</t>
  </si>
  <si>
    <t>CO-008-2023</t>
  </si>
  <si>
    <t>INTERVENTORÍA TÉCNICA, ADMINISTRATIVA, FINANCIERA, AMBIENTAL, CONTABLE Y JURÍDICA PARA LA REPOSICIÓN Y AMPLIACIÓN DE LA INSTITUCIÓN EDUCATIVA SANTA GEMA – PRIMERA ETAPA DEL MUNICIPIO DE BURITICÁ</t>
  </si>
  <si>
    <t>17-APR-23</t>
  </si>
  <si>
    <t>IP-005-2023</t>
  </si>
  <si>
    <t>“CONTRATO PARA LA CONSTRUCCIÓN DE 700 METROS DE PLACA HUELLA EN LAS VIAS TERCIARIAS DE LAS VEREDAS DE SIARÁ – LOS ARADOS Y PAJARITO – GUARCO DEL MUNICIPIO DE BURITICÁ, SUBREGIÓN OCCIDENTE DEL DEPARTAMENTO DE ANTIOQUIA”</t>
  </si>
  <si>
    <r>
      <t>Antioquia</t>
    </r>
    <r>
      <rPr>
        <sz val="11"/>
        <rFont val="Calibri"/>
        <family val="2"/>
        <scheme val="minor"/>
      </rPr>
      <t> : Campamento</t>
    </r>
  </si>
  <si>
    <r>
      <t>Antioquia</t>
    </r>
    <r>
      <rPr>
        <sz val="11"/>
        <rFont val="Calibri"/>
        <family val="2"/>
        <scheme val="minor"/>
      </rPr>
      <t> : Argelia</t>
    </r>
  </si>
  <si>
    <r>
      <t>Antioquia</t>
    </r>
    <r>
      <rPr>
        <sz val="11"/>
        <rFont val="Calibri"/>
        <family val="2"/>
        <scheme val="minor"/>
      </rPr>
      <t> : Buriticá</t>
    </r>
  </si>
  <si>
    <r>
      <t>Antioquia</t>
    </r>
    <r>
      <rPr>
        <sz val="11"/>
        <rFont val="Calibri"/>
        <family val="2"/>
        <scheme val="minor"/>
      </rPr>
      <t> : Santo Domingo</t>
    </r>
  </si>
  <si>
    <r>
      <t>Antioquia</t>
    </r>
    <r>
      <rPr>
        <sz val="11"/>
        <rFont val="Calibri"/>
        <family val="2"/>
        <scheme val="minor"/>
      </rPr>
      <t> : Puerto Nare</t>
    </r>
  </si>
  <si>
    <r>
      <t>Antioquia</t>
    </r>
    <r>
      <rPr>
        <sz val="11"/>
        <rFont val="Calibri"/>
        <family val="2"/>
        <scheme val="minor"/>
      </rPr>
      <t> : Angelópolis,  Buriticá</t>
    </r>
  </si>
  <si>
    <t xml:space="preserve"> planeacion@campamento-antioquia.gov.co</t>
  </si>
  <si>
    <t xml:space="preserve"> planeacion@argelia-antioquia.gov.co</t>
  </si>
  <si>
    <t>EMPRESA DE DESARROLLO, COMPETITIVIDAD Y PRODUCTIVIDAD DE GUARNE-EMGEA
NIT. 901494307</t>
  </si>
  <si>
    <t>GIOVANA ALEXANDRA OSORIO CASTAÑO</t>
  </si>
  <si>
    <t xml:space="preserve"> ajuridica@ederemburitica.gov.co</t>
  </si>
  <si>
    <t>EMPRESA PARA LA COMPETITIVIDAD TERRITORIAL DEL MUNICIPIO DE GIRARDOTA
NIT. 901464458</t>
  </si>
  <si>
    <t>JOSELUIS CARDONA OCHOA</t>
  </si>
  <si>
    <t>SECRETARIADEPLANEACION@SANTODOMINGO-ANTIOQUIA.GOV.CO</t>
  </si>
  <si>
    <t>ASOCIACIÓN DE MUNICIPIOS DEL MAGDALENA MEDIO ANTIOQUEÑO-AMMA
NIT. 900793275</t>
  </si>
  <si>
    <t>FRANCISCO JAVIER CARVAJAL MADRID</t>
  </si>
  <si>
    <t xml:space="preserve"> secretariaplaneacion@puertonare-antioquia.gov.co</t>
  </si>
  <si>
    <t>EMPRESA AUTONOMA DEL MUNICIPIO DE GUATAPE</t>
  </si>
  <si>
    <t>ajuridica@ederemburitica.gov.co</t>
  </si>
  <si>
    <t>PLA-MC-OP-023-2023</t>
  </si>
  <si>
    <t>ANTIOQUIA - ALCALDÍA MUNICIPIO DE MURINDÓ</t>
  </si>
  <si>
    <t>MANTENIMIENTO, DESTRONQUE Y LIMPIEZA EN LA QUEBRADA “PAIMADO” EN LA ZONA RURAL DEL MUNICIPIO DE MURINDO ANTIOQUIA (K0+000 - K06+170)</t>
  </si>
  <si>
    <r>
      <t>Antioquia</t>
    </r>
    <r>
      <rPr>
        <sz val="10"/>
        <rFont val="Calibri"/>
        <family val="2"/>
        <scheme val="minor"/>
      </rPr>
      <t> : Murindó</t>
    </r>
  </si>
  <si>
    <t xml:space="preserve"> planeacion@murindo-antioquia.gov.co</t>
  </si>
  <si>
    <t>MUNICIPIO DE MURINDÓ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</si>
</sst>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8" formatCode="&quot;$&quot;\ #,##0.00;[Red]\-&quot;$&quot;\ #,##0.00"/>
    <numFmt numFmtId="44" formatCode="_-&quot;$&quot;\ * #,##0.00_-;\-&quot;$&quot;\ * #,##0.00_-;_-&quot;$&quot;\ * &quot;-&quot;??_-;_-@_-"/>
    <numFmt numFmtId="164" formatCode="_-* #,##0\ &quot;€&quot;_-;\-* #,##0\ &quot;€&quot;_-;_-* &quot;-&quot;\ &quot;€&quot;_-;_-@_-"/>
    <numFmt numFmtId="165" formatCode="_(* #,##0.00_);_(* \(#,##0.00\);_(* &quot;-&quot;??_);_(@_)"/>
    <numFmt numFmtId="166" formatCode="_-&quot;€&quot;\ * #,##0_-;\-&quot;€&quot;\ * #,##0_-;_-&quot;€&quot;\ * &quot;-&quot;??_-;_-@_-"/>
    <numFmt numFmtId="167" formatCode="#,##0_ ;\-#,##0\ "/>
    <numFmt numFmtId="168" formatCode="_-[$$-240A]\ * #,##0.00_-;\-[$$-240A]\ * #,##0.00_-;_-[$$-240A]\ * &quot;-&quot;??_-;_-@_-"/>
    <numFmt numFmtId="169" formatCode="_-[$$-240A]\ * #,##0_-;\-[$$-240A]\ * #,##0_-;_-[$$-240A]\ * &quot;-&quot;??_-;_-@_-"/>
  </numFmts>
  <fonts count="39">
    <font>
      <sz val="11"/>
      <color theme="1"/>
      <name val="Calibri"/>
      <family val="2"/>
      <scheme val="minor"/>
    </font>
    <font>
      <sz val="10"/>
      <name val="Arial"/>
      <family val="2"/>
    </font>
    <font>
      <b/>
      <sz val="11"/>
      <color theme="1"/>
      <name val="Calibri"/>
      <family val="2"/>
      <scheme val="minor"/>
    </font>
    <font>
      <b/>
      <sz val="16"/>
      <color theme="1"/>
      <name val="Calibri"/>
      <family val="2"/>
      <scheme val="minor"/>
    </font>
    <font>
      <u val="single"/>
      <sz val="11"/>
      <color theme="10"/>
      <name val="Calibri"/>
      <family val="2"/>
      <scheme val="minor"/>
    </font>
    <font>
      <b/>
      <sz val="20"/>
      <color theme="1"/>
      <name val="Calibri"/>
      <family val="2"/>
      <scheme val="minor"/>
    </font>
    <font>
      <b/>
      <sz val="20"/>
      <color rgb="FFC00000"/>
      <name val="Calibri"/>
      <family val="2"/>
      <scheme val="minor"/>
    </font>
    <font>
      <b/>
      <i/>
      <sz val="11"/>
      <color theme="1"/>
      <name val="Calibri"/>
      <family val="2"/>
      <scheme val="minor"/>
    </font>
    <font>
      <sz val="12"/>
      <color theme="1"/>
      <name val="Calibri"/>
      <family val="2"/>
      <scheme val="minor"/>
    </font>
    <font>
      <b/>
      <sz val="12"/>
      <color theme="1"/>
      <name val="Calibri"/>
      <family val="2"/>
      <scheme val="minor"/>
    </font>
    <font>
      <b/>
      <sz val="26"/>
      <color theme="1"/>
      <name val="Calibri"/>
      <family val="2"/>
      <scheme val="minor"/>
    </font>
    <font>
      <b/>
      <sz val="14"/>
      <color theme="1"/>
      <name val="Calibri"/>
      <family val="2"/>
      <scheme val="minor"/>
    </font>
    <font>
      <sz val="14"/>
      <color theme="1"/>
      <name val="Calibri"/>
      <family val="2"/>
      <scheme val="minor"/>
    </font>
    <font>
      <b/>
      <sz val="22"/>
      <color rgb="FFC00000"/>
      <name val="Calibri"/>
      <family val="2"/>
      <scheme val="minor"/>
    </font>
    <font>
      <b/>
      <sz val="11"/>
      <name val="Calibri"/>
      <family val="2"/>
      <scheme val="minor"/>
    </font>
    <font>
      <sz val="8"/>
      <name val="Calibri"/>
      <family val="2"/>
      <scheme val="minor"/>
    </font>
    <font>
      <sz val="11"/>
      <name val="Calibri"/>
      <family val="2"/>
      <scheme val="minor"/>
    </font>
    <font>
      <sz val="12"/>
      <name val="Calibri"/>
      <family val="2"/>
      <scheme val="minor"/>
    </font>
    <font>
      <b/>
      <sz val="12"/>
      <name val="Calibri"/>
      <family val="2"/>
      <scheme val="minor"/>
    </font>
    <font>
      <sz val="6"/>
      <color rgb="FF3D3D3D"/>
      <name val="Arial"/>
      <family val="2"/>
    </font>
    <font>
      <b/>
      <sz val="6"/>
      <color rgb="FF3D3D3D"/>
      <name val="Arial"/>
      <family val="2"/>
    </font>
    <font>
      <sz val="11"/>
      <color rgb="FF3D3D3D"/>
      <name val="Arial"/>
      <family val="2"/>
    </font>
    <font>
      <sz val="7"/>
      <color rgb="FF3D3D3D"/>
      <name val="Arial"/>
      <family val="2"/>
    </font>
    <font>
      <b/>
      <sz val="7"/>
      <color rgb="FF3D3D3D"/>
      <name val="Arial"/>
      <family val="2"/>
    </font>
    <font>
      <b/>
      <sz val="16"/>
      <name val="Calibri"/>
      <family val="2"/>
      <scheme val="minor"/>
    </font>
    <font>
      <sz val="11"/>
      <color rgb="FF3D3D3D"/>
      <name val="Calibri"/>
      <family val="2"/>
      <scheme val="minor"/>
    </font>
    <font>
      <b/>
      <sz val="11"/>
      <color rgb="FF3D3D3D"/>
      <name val="Calibri"/>
      <family val="2"/>
      <scheme val="minor"/>
    </font>
    <font>
      <sz val="10"/>
      <name val="Calibri"/>
      <family val="2"/>
      <scheme val="minor"/>
    </font>
    <font>
      <b/>
      <sz val="10"/>
      <name val="Calibri"/>
      <family val="2"/>
      <scheme val="minor"/>
    </font>
    <font>
      <b/>
      <sz val="16"/>
      <color theme="1"/>
      <name val="Calibri"/>
      <family val="2"/>
    </font>
    <font>
      <b/>
      <sz val="12"/>
      <color theme="1"/>
      <name val="Calibri"/>
      <family val="2"/>
    </font>
    <font>
      <sz val="12"/>
      <color theme="1"/>
      <name val="+mn-cs"/>
      <family val="2"/>
    </font>
    <font>
      <sz val="11"/>
      <color theme="1"/>
      <name val="+mn-cs"/>
      <family val="2"/>
    </font>
    <font>
      <sz val="11"/>
      <color theme="1"/>
      <name val="Calibri"/>
      <family val="2"/>
    </font>
    <font>
      <b/>
      <sz val="12"/>
      <name val="Calibri"/>
      <family val="2"/>
    </font>
    <font>
      <sz val="12"/>
      <name val="Calibri"/>
      <family val="2"/>
    </font>
    <font>
      <sz val="11"/>
      <name val="Calibri"/>
      <family val="2"/>
    </font>
    <font>
      <sz val="14"/>
      <name val="Calibri"/>
      <family val="2"/>
    </font>
    <font>
      <b/>
      <sz val="16"/>
      <name val="Calibri"/>
      <family val="2"/>
    </font>
  </fonts>
  <fills count="5">
    <fill>
      <patternFill/>
    </fill>
    <fill>
      <patternFill patternType="gray125"/>
    </fill>
    <fill>
      <patternFill patternType="solid">
        <fgColor theme="0" tint="-0.04997999966144562"/>
        <bgColor indexed="64"/>
      </patternFill>
    </fill>
    <fill>
      <patternFill patternType="solid">
        <fgColor rgb="FFFFFFFF"/>
        <bgColor indexed="64"/>
      </patternFill>
    </fill>
    <fill>
      <patternFill patternType="solid">
        <fgColor theme="0"/>
        <bgColor indexed="64"/>
      </patternFill>
    </fill>
  </fills>
  <borders count="11">
    <border>
      <left/>
      <right/>
      <top/>
      <bottom/>
      <diagonal/>
    </border>
    <border>
      <left style="thin"/>
      <right style="thin"/>
      <top style="thin"/>
      <bottom style="thin"/>
    </border>
    <border>
      <left style="thin"/>
      <right style="thin"/>
      <top style="thin"/>
      <bottom/>
    </border>
    <border>
      <left/>
      <right/>
      <top/>
      <bottom style="thin"/>
    </border>
    <border>
      <left style="thin"/>
      <right style="thin"/>
      <top/>
      <bottom style="thin"/>
    </border>
    <border>
      <left style="thin"/>
      <right/>
      <top style="thin"/>
      <bottom style="thin"/>
    </border>
    <border>
      <left/>
      <right style="thin"/>
      <top style="thin"/>
      <bottom/>
    </border>
    <border>
      <left/>
      <right style="thin"/>
      <top/>
      <bottom style="thin"/>
    </border>
    <border>
      <left style="thin"/>
      <right style="thin"/>
      <top/>
      <bottom/>
    </border>
    <border>
      <left/>
      <right style="thin"/>
      <top style="thin"/>
      <bottom style="thin"/>
    </border>
    <border>
      <left/>
      <right/>
      <top style="thin"/>
      <bottom style="thin"/>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pplyAlignment="0" applyProtection="0"/>
    <xf numFmtId="164" fontId="0" fillId="0" borderId="0" applyFont="0" applyFill="0" applyBorder="0" applyAlignment="0" applyProtection="0"/>
    <xf numFmtId="165" fontId="0" fillId="0" borderId="0" applyFont="0" applyFill="0" applyBorder="0" applyAlignment="0" applyProtection="0"/>
    <xf numFmtId="44" fontId="0" fillId="0" borderId="0" applyFont="0" applyFill="0" applyBorder="0" applyAlignment="0" applyProtection="0"/>
  </cellStyleXfs>
  <cellXfs count="185">
    <xf numFmtId="0" fontId="0" fillId="0" borderId="0" xfId="0"/>
    <xf numFmtId="0" fontId="2" fillId="0" borderId="1" xfId="0" applyFont="1" applyBorder="1" applyAlignment="1">
      <alignment horizontal="center"/>
    </xf>
    <xf numFmtId="0" fontId="2" fillId="0" borderId="2" xfId="0" applyFont="1" applyBorder="1" applyAlignment="1">
      <alignment horizontal="center"/>
    </xf>
    <xf numFmtId="0" fontId="2" fillId="0" borderId="0" xfId="0" applyFont="1"/>
    <xf numFmtId="0" fontId="2" fillId="0" borderId="0" xfId="0" applyFont="1" applyAlignment="1">
      <alignment horizontal="center" vertical="center" wrapText="1"/>
    </xf>
    <xf numFmtId="0" fontId="0" fillId="0" borderId="0" xfId="0" applyAlignment="1">
      <alignment horizontal="center" vertical="center"/>
    </xf>
    <xf numFmtId="0" fontId="3" fillId="0" borderId="1" xfId="0" applyFont="1" applyBorder="1" applyAlignment="1">
      <alignment horizontal="left" vertical="center"/>
    </xf>
    <xf numFmtId="0" fontId="6" fillId="0" borderId="0" xfId="0" applyFont="1" applyAlignment="1">
      <alignment horizontal="left"/>
    </xf>
    <xf numFmtId="0" fontId="8" fillId="0" borderId="0" xfId="0" applyFont="1" applyAlignment="1">
      <alignment horizontal="left" vertical="center"/>
    </xf>
    <xf numFmtId="0" fontId="3" fillId="2" borderId="1" xfId="0" applyFont="1" applyFill="1" applyBorder="1" applyAlignment="1">
      <alignment horizontal="left" vertical="center"/>
    </xf>
    <xf numFmtId="0" fontId="6" fillId="0" borderId="0" xfId="0" applyFont="1" applyAlignment="1">
      <alignment horizontal="center"/>
    </xf>
    <xf numFmtId="0" fontId="13" fillId="0" borderId="0" xfId="0" applyFont="1" applyAlignment="1">
      <alignment horizontal="right"/>
    </xf>
    <xf numFmtId="0" fontId="12" fillId="0" borderId="0" xfId="0" applyFont="1"/>
    <xf numFmtId="0" fontId="11" fillId="0" borderId="0" xfId="0" applyFont="1" applyAlignment="1">
      <alignment horizontal="left" vertical="center"/>
    </xf>
    <xf numFmtId="0" fontId="3" fillId="0" borderId="0" xfId="0" applyFont="1" applyAlignment="1">
      <alignment vertical="center"/>
    </xf>
    <xf numFmtId="0" fontId="5" fillId="0" borderId="0" xfId="0" applyFont="1" applyAlignment="1">
      <alignment horizontal="center"/>
    </xf>
    <xf numFmtId="0" fontId="5" fillId="0" borderId="0" xfId="0" applyFont="1" applyAlignment="1">
      <alignment horizontal="center" vertical="center"/>
    </xf>
    <xf numFmtId="1" fontId="12" fillId="0" borderId="1" xfId="21" applyNumberFormat="1" applyFont="1" applyBorder="1" applyAlignment="1">
      <alignment horizontal="center" vertical="center"/>
    </xf>
    <xf numFmtId="1" fontId="11" fillId="2" borderId="1" xfId="21" applyNumberFormat="1" applyFont="1" applyFill="1" applyBorder="1" applyAlignment="1">
      <alignment horizontal="center" vertical="center"/>
    </xf>
    <xf numFmtId="1" fontId="12" fillId="2" borderId="1" xfId="21" applyNumberFormat="1" applyFont="1" applyFill="1" applyBorder="1" applyAlignment="1">
      <alignment horizontal="center" vertical="center"/>
    </xf>
    <xf numFmtId="0" fontId="2" fillId="0" borderId="0" xfId="0" applyFont="1" applyAlignment="1">
      <alignment horizontal="center" vertical="center"/>
    </xf>
    <xf numFmtId="1" fontId="12" fillId="0" borderId="0" xfId="21" applyNumberFormat="1" applyFont="1" applyAlignment="1">
      <alignment horizontal="center" vertical="center"/>
    </xf>
    <xf numFmtId="164" fontId="12" fillId="0" borderId="0" xfId="21" applyFont="1" applyAlignment="1">
      <alignment horizontal="center" vertical="center"/>
    </xf>
    <xf numFmtId="0" fontId="12" fillId="0" borderId="0" xfId="21" applyNumberFormat="1" applyFont="1" applyAlignment="1">
      <alignment horizontal="center" vertical="center"/>
    </xf>
    <xf numFmtId="166" fontId="12" fillId="0" borderId="0" xfId="21" applyNumberFormat="1" applyFont="1" applyAlignment="1">
      <alignment horizontal="center" vertical="center"/>
    </xf>
    <xf numFmtId="167" fontId="12" fillId="0" borderId="0" xfId="21" applyNumberFormat="1" applyFont="1" applyAlignment="1">
      <alignment horizontal="center" vertical="center"/>
    </xf>
    <xf numFmtId="0" fontId="12" fillId="0" borderId="0" xfId="0" applyFont="1" applyAlignment="1">
      <alignment horizontal="center" vertical="center"/>
    </xf>
    <xf numFmtId="0" fontId="8" fillId="0" borderId="0" xfId="0" applyFont="1" applyAlignment="1">
      <alignment horizontal="center" vertical="center"/>
    </xf>
    <xf numFmtId="166" fontId="8" fillId="0" borderId="0" xfId="21" applyNumberFormat="1" applyFont="1" applyAlignment="1">
      <alignment horizontal="center" vertical="center"/>
    </xf>
    <xf numFmtId="1" fontId="11" fillId="2" borderId="0" xfId="21" applyNumberFormat="1" applyFont="1" applyFill="1" applyAlignment="1">
      <alignment horizontal="center" vertical="center"/>
    </xf>
    <xf numFmtId="164" fontId="11" fillId="2" borderId="0" xfId="21" applyFont="1" applyFill="1" applyAlignment="1">
      <alignment horizontal="center" vertical="center"/>
    </xf>
    <xf numFmtId="0" fontId="11" fillId="2" borderId="0" xfId="21" applyNumberFormat="1" applyFont="1" applyFill="1" applyAlignment="1">
      <alignment horizontal="center" vertical="center"/>
    </xf>
    <xf numFmtId="166" fontId="11" fillId="2" borderId="0" xfId="21" applyNumberFormat="1" applyFont="1" applyFill="1" applyAlignment="1">
      <alignment horizontal="center" vertical="center"/>
    </xf>
    <xf numFmtId="167" fontId="11" fillId="2" borderId="0" xfId="21" applyNumberFormat="1" applyFont="1" applyFill="1" applyAlignment="1">
      <alignment horizontal="center" vertical="center"/>
    </xf>
    <xf numFmtId="0" fontId="11" fillId="2" borderId="0" xfId="0" applyFont="1" applyFill="1" applyAlignment="1">
      <alignment horizontal="center" vertical="center"/>
    </xf>
    <xf numFmtId="0" fontId="9" fillId="2" borderId="0" xfId="0" applyFont="1" applyFill="1" applyAlignment="1">
      <alignment horizontal="center" vertical="center"/>
    </xf>
    <xf numFmtId="166" fontId="9" fillId="2" borderId="0" xfId="21" applyNumberFormat="1" applyFont="1" applyFill="1" applyAlignment="1">
      <alignment horizontal="center" vertical="center"/>
    </xf>
    <xf numFmtId="164" fontId="12" fillId="0" borderId="0" xfId="21" applyFont="1" applyAlignment="1">
      <alignment vertical="center"/>
    </xf>
    <xf numFmtId="1" fontId="12" fillId="2" borderId="0" xfId="21" applyNumberFormat="1" applyFont="1" applyFill="1" applyAlignment="1">
      <alignment horizontal="center" vertical="center"/>
    </xf>
    <xf numFmtId="164" fontId="12" fillId="2" borderId="0" xfId="21" applyFont="1" applyFill="1" applyAlignment="1">
      <alignment horizontal="center" vertical="center"/>
    </xf>
    <xf numFmtId="166" fontId="12" fillId="2" borderId="0" xfId="21" applyNumberFormat="1" applyFont="1" applyFill="1" applyAlignment="1">
      <alignment horizontal="center" vertical="center"/>
    </xf>
    <xf numFmtId="167" fontId="12" fillId="2" borderId="0" xfId="21" applyNumberFormat="1" applyFont="1" applyFill="1" applyAlignment="1">
      <alignment horizontal="center" vertical="center"/>
    </xf>
    <xf numFmtId="0" fontId="12" fillId="2" borderId="0" xfId="0" applyFont="1" applyFill="1" applyAlignment="1">
      <alignment horizontal="center" vertical="center"/>
    </xf>
    <xf numFmtId="0" fontId="8" fillId="2" borderId="0" xfId="0" applyFont="1" applyFill="1" applyAlignment="1">
      <alignment horizontal="center" vertical="center"/>
    </xf>
    <xf numFmtId="166" fontId="8" fillId="2" borderId="0" xfId="21" applyNumberFormat="1" applyFont="1" applyFill="1" applyAlignment="1">
      <alignment horizontal="center" vertical="center"/>
    </xf>
    <xf numFmtId="0" fontId="4" fillId="0" borderId="0" xfId="20" applyBorder="1" applyAlignment="1">
      <alignment horizontal="center" vertical="center" wrapText="1"/>
    </xf>
    <xf numFmtId="0" fontId="0" fillId="0" borderId="0" xfId="0" applyAlignment="1">
      <alignment horizontal="center" vertical="center" wrapText="1"/>
    </xf>
    <xf numFmtId="0" fontId="16" fillId="0" borderId="0" xfId="0" applyFont="1"/>
    <xf numFmtId="0" fontId="14" fillId="0" borderId="1" xfId="0" applyFont="1" applyBorder="1" applyAlignment="1">
      <alignment horizontal="center" vertical="center" wrapText="1"/>
    </xf>
    <xf numFmtId="14" fontId="16" fillId="3" borderId="1" xfId="0" applyNumberFormat="1" applyFont="1" applyFill="1" applyBorder="1" applyAlignment="1">
      <alignment horizontal="center" vertical="center" wrapText="1"/>
    </xf>
    <xf numFmtId="0" fontId="2" fillId="0" borderId="2"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0" xfId="20" applyFont="1" applyBorder="1" applyAlignment="1">
      <alignment horizontal="center" vertical="center" wrapText="1"/>
    </xf>
    <xf numFmtId="0" fontId="4" fillId="3" borderId="0" xfId="20" applyFill="1" applyBorder="1" applyAlignment="1">
      <alignment horizontal="center" vertical="center" wrapText="1"/>
    </xf>
    <xf numFmtId="0" fontId="17" fillId="3" borderId="0" xfId="0" applyFont="1" applyFill="1" applyAlignment="1">
      <alignment horizontal="center" vertical="center" wrapText="1"/>
    </xf>
    <xf numFmtId="0" fontId="18" fillId="3" borderId="0" xfId="0" applyFont="1" applyFill="1" applyAlignment="1">
      <alignment horizontal="center" vertical="center" wrapText="1"/>
    </xf>
    <xf numFmtId="14" fontId="17" fillId="3" borderId="0" xfId="0" applyNumberFormat="1" applyFont="1" applyFill="1" applyAlignment="1">
      <alignment horizontal="center" vertical="center" wrapText="1"/>
    </xf>
    <xf numFmtId="0" fontId="2" fillId="0" borderId="1" xfId="0" applyFont="1" applyBorder="1" applyAlignment="1">
      <alignment horizontal="center" vertical="center" wrapText="1"/>
    </xf>
    <xf numFmtId="0" fontId="4" fillId="0" borderId="0" xfId="20" applyFill="1" applyBorder="1" applyAlignment="1">
      <alignment horizontal="center" vertical="center" wrapText="1"/>
    </xf>
    <xf numFmtId="0" fontId="19" fillId="0" borderId="0" xfId="0" applyFont="1" applyAlignment="1">
      <alignment horizontal="center" vertical="center" wrapText="1"/>
    </xf>
    <xf numFmtId="0" fontId="20" fillId="0" borderId="0" xfId="0" applyFont="1" applyAlignment="1">
      <alignment horizontal="center" vertical="center" wrapText="1"/>
    </xf>
    <xf numFmtId="14" fontId="19" fillId="0" borderId="0" xfId="0" applyNumberFormat="1" applyFont="1" applyAlignment="1">
      <alignment horizontal="center" vertical="center" wrapText="1"/>
    </xf>
    <xf numFmtId="0" fontId="19" fillId="3" borderId="0" xfId="0" applyFont="1" applyFill="1" applyAlignment="1">
      <alignment horizontal="center" vertical="center" wrapText="1"/>
    </xf>
    <xf numFmtId="0" fontId="20" fillId="3" borderId="0" xfId="0" applyFont="1" applyFill="1" applyAlignment="1">
      <alignment horizontal="center" vertical="center" wrapText="1"/>
    </xf>
    <xf numFmtId="14" fontId="19" fillId="3" borderId="0" xfId="0" applyNumberFormat="1" applyFont="1" applyFill="1" applyAlignment="1">
      <alignment horizontal="center" vertical="center" wrapText="1"/>
    </xf>
    <xf numFmtId="14" fontId="0" fillId="0" borderId="0" xfId="0" applyNumberFormat="1" applyAlignment="1">
      <alignment horizontal="center" vertical="center" wrapText="1"/>
    </xf>
    <xf numFmtId="14" fontId="16" fillId="0" borderId="1" xfId="0" applyNumberFormat="1" applyFont="1" applyBorder="1" applyAlignment="1">
      <alignment horizontal="center" vertical="center" wrapText="1"/>
    </xf>
    <xf numFmtId="0" fontId="22" fillId="0" borderId="0" xfId="0" applyFont="1" applyAlignment="1">
      <alignment horizontal="center" vertical="center" wrapText="1"/>
    </xf>
    <xf numFmtId="0" fontId="23" fillId="0" borderId="0" xfId="0" applyFont="1" applyAlignment="1">
      <alignment horizontal="center" vertical="center" wrapText="1"/>
    </xf>
    <xf numFmtId="14" fontId="22" fillId="0" borderId="0" xfId="0" applyNumberFormat="1" applyFont="1" applyAlignment="1">
      <alignment horizontal="center" vertical="center" wrapText="1"/>
    </xf>
    <xf numFmtId="168" fontId="0" fillId="0" borderId="0" xfId="0" applyNumberFormat="1"/>
    <xf numFmtId="168" fontId="17" fillId="3" borderId="0" xfId="0" applyNumberFormat="1" applyFont="1" applyFill="1" applyAlignment="1">
      <alignment horizontal="center" vertical="center" wrapText="1"/>
    </xf>
    <xf numFmtId="168" fontId="16" fillId="0" borderId="0" xfId="0" applyNumberFormat="1" applyFont="1"/>
    <xf numFmtId="168" fontId="21" fillId="3" borderId="0" xfId="0" applyNumberFormat="1" applyFont="1" applyFill="1" applyAlignment="1">
      <alignment horizontal="center" vertical="center" wrapText="1"/>
    </xf>
    <xf numFmtId="168" fontId="0" fillId="0" borderId="0" xfId="23" applyNumberFormat="1" applyFont="1"/>
    <xf numFmtId="168" fontId="19" fillId="0" borderId="0" xfId="23" applyNumberFormat="1" applyFont="1" applyFill="1" applyBorder="1" applyAlignment="1">
      <alignment horizontal="center" vertical="center" wrapText="1"/>
    </xf>
    <xf numFmtId="168" fontId="0" fillId="0" borderId="0" xfId="23" applyNumberFormat="1" applyFont="1" applyFill="1" applyBorder="1" applyAlignment="1">
      <alignment horizontal="center" vertical="center" wrapText="1"/>
    </xf>
    <xf numFmtId="168" fontId="22" fillId="0" borderId="0" xfId="23" applyNumberFormat="1" applyFont="1" applyFill="1" applyBorder="1" applyAlignment="1">
      <alignment horizontal="center" vertical="center" wrapText="1"/>
    </xf>
    <xf numFmtId="168" fontId="3" fillId="0" borderId="0" xfId="23" applyNumberFormat="1" applyFont="1" applyAlignment="1">
      <alignment vertical="center"/>
    </xf>
    <xf numFmtId="169" fontId="0" fillId="0" borderId="0" xfId="0" applyNumberFormat="1"/>
    <xf numFmtId="169" fontId="2" fillId="0" borderId="1" xfId="0" applyNumberFormat="1" applyFont="1" applyBorder="1" applyAlignment="1">
      <alignment horizontal="center" vertical="center" wrapText="1"/>
    </xf>
    <xf numFmtId="169" fontId="2" fillId="0" borderId="1" xfId="0" applyNumberFormat="1" applyFont="1" applyBorder="1" applyAlignment="1">
      <alignment horizontal="center" vertical="center"/>
    </xf>
    <xf numFmtId="169" fontId="12" fillId="0" borderId="1" xfId="21" applyNumberFormat="1" applyFont="1" applyBorder="1" applyAlignment="1">
      <alignment horizontal="center" vertical="center"/>
    </xf>
    <xf numFmtId="169" fontId="11" fillId="2" borderId="1" xfId="21" applyNumberFormat="1" applyFont="1" applyFill="1" applyBorder="1" applyAlignment="1">
      <alignment horizontal="center" vertical="center"/>
    </xf>
    <xf numFmtId="169" fontId="12" fillId="2" borderId="1" xfId="21" applyNumberFormat="1" applyFont="1" applyFill="1" applyBorder="1" applyAlignment="1">
      <alignment horizontal="center" vertical="center"/>
    </xf>
    <xf numFmtId="169" fontId="0" fillId="0" borderId="0" xfId="0" applyNumberFormat="1" applyAlignment="1">
      <alignment horizontal="center" vertical="center"/>
    </xf>
    <xf numFmtId="169" fontId="12" fillId="4" borderId="1" xfId="21" applyNumberFormat="1" applyFont="1" applyFill="1" applyBorder="1" applyAlignment="1">
      <alignment horizontal="center" vertical="center"/>
    </xf>
    <xf numFmtId="169" fontId="11" fillId="0" borderId="3" xfId="0" applyNumberFormat="1" applyFont="1" applyBorder="1" applyAlignment="1">
      <alignment horizontal="center" vertical="center"/>
    </xf>
    <xf numFmtId="1" fontId="0" fillId="0" borderId="0" xfId="0" applyNumberFormat="1"/>
    <xf numFmtId="1" fontId="2" fillId="0" borderId="1" xfId="0" applyNumberFormat="1" applyFont="1" applyBorder="1" applyAlignment="1">
      <alignment horizontal="center" vertical="center" wrapText="1"/>
    </xf>
    <xf numFmtId="1" fontId="12" fillId="0" borderId="1" xfId="0" applyNumberFormat="1" applyFont="1" applyBorder="1" applyAlignment="1">
      <alignment horizontal="center" vertical="center"/>
    </xf>
    <xf numFmtId="1" fontId="11" fillId="2" borderId="1" xfId="0" applyNumberFormat="1" applyFont="1" applyFill="1" applyBorder="1" applyAlignment="1">
      <alignment horizontal="center" vertical="center"/>
    </xf>
    <xf numFmtId="1" fontId="12" fillId="2" borderId="1" xfId="0" applyNumberFormat="1" applyFont="1" applyFill="1" applyBorder="1" applyAlignment="1">
      <alignment horizontal="center" vertical="center"/>
    </xf>
    <xf numFmtId="1" fontId="0" fillId="0" borderId="0" xfId="0" applyNumberFormat="1" applyAlignment="1">
      <alignment horizontal="center" vertical="center"/>
    </xf>
    <xf numFmtId="1" fontId="3" fillId="4" borderId="0" xfId="0" applyNumberFormat="1" applyFont="1" applyFill="1" applyAlignment="1">
      <alignment horizontal="right" vertical="center"/>
    </xf>
    <xf numFmtId="1" fontId="12" fillId="4" borderId="1" xfId="22" applyNumberFormat="1" applyFont="1" applyFill="1" applyBorder="1" applyAlignment="1">
      <alignment horizontal="center" vertical="center"/>
    </xf>
    <xf numFmtId="49" fontId="2" fillId="0" borderId="1" xfId="0" applyNumberFormat="1" applyFont="1" applyBorder="1" applyAlignment="1">
      <alignment horizontal="center" vertical="center" wrapText="1"/>
    </xf>
    <xf numFmtId="0" fontId="16" fillId="0" borderId="0" xfId="0" applyFont="1" applyAlignment="1">
      <alignment horizontal="center" vertical="center" wrapText="1"/>
    </xf>
    <xf numFmtId="0" fontId="14" fillId="0" borderId="0" xfId="0" applyFont="1" applyAlignment="1">
      <alignment horizontal="center" vertical="center" wrapText="1"/>
    </xf>
    <xf numFmtId="8" fontId="16" fillId="0" borderId="0" xfId="0" applyNumberFormat="1" applyFont="1" applyAlignment="1">
      <alignment horizontal="center" vertical="center" wrapText="1"/>
    </xf>
    <xf numFmtId="14" fontId="16" fillId="0" borderId="0" xfId="0" applyNumberFormat="1" applyFont="1" applyAlignment="1">
      <alignment horizontal="center" vertical="center" wrapText="1"/>
    </xf>
    <xf numFmtId="0" fontId="14" fillId="3" borderId="1" xfId="0" applyFont="1" applyFill="1" applyBorder="1" applyAlignment="1">
      <alignment horizontal="center" vertical="center" wrapText="1"/>
    </xf>
    <xf numFmtId="0" fontId="0" fillId="0" borderId="0" xfId="0" applyAlignment="1">
      <alignment horizontal="center"/>
    </xf>
    <xf numFmtId="0" fontId="14" fillId="0" borderId="0" xfId="0" applyFont="1" applyAlignment="1">
      <alignment horizontal="center"/>
    </xf>
    <xf numFmtId="0" fontId="14" fillId="0" borderId="0" xfId="0" applyFont="1" applyAlignment="1">
      <alignment horizontal="center" vertical="center"/>
    </xf>
    <xf numFmtId="168" fontId="16" fillId="0" borderId="0" xfId="23" applyNumberFormat="1" applyFont="1"/>
    <xf numFmtId="0" fontId="2" fillId="0" borderId="0" xfId="0" applyFont="1" applyAlignment="1">
      <alignment vertical="center" wrapText="1"/>
    </xf>
    <xf numFmtId="0" fontId="4" fillId="0" borderId="0" xfId="20" applyBorder="1" applyAlignment="1">
      <alignment vertical="center" wrapText="1"/>
    </xf>
    <xf numFmtId="0" fontId="0" fillId="0" borderId="0" xfId="0" applyAlignment="1">
      <alignment vertical="center" wrapText="1"/>
    </xf>
    <xf numFmtId="0" fontId="2" fillId="0" borderId="4" xfId="0" applyFont="1" applyBorder="1"/>
    <xf numFmtId="49" fontId="13" fillId="0" borderId="0" xfId="0" applyNumberFormat="1" applyFont="1" applyAlignment="1">
      <alignment horizontal="left"/>
    </xf>
    <xf numFmtId="0" fontId="16" fillId="3" borderId="1" xfId="0" applyFont="1" applyFill="1" applyBorder="1" applyAlignment="1">
      <alignment horizontal="center" vertical="center" wrapText="1"/>
    </xf>
    <xf numFmtId="0" fontId="4" fillId="0" borderId="2" xfId="20" applyBorder="1" applyAlignment="1">
      <alignment horizontal="center" vertical="center" wrapText="1"/>
    </xf>
    <xf numFmtId="0" fontId="4" fillId="0" borderId="4" xfId="20" applyBorder="1" applyAlignment="1">
      <alignment horizontal="center" vertical="center"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169" fontId="2" fillId="0" borderId="1" xfId="0" applyNumberFormat="1" applyFont="1" applyBorder="1" applyAlignment="1">
      <alignment horizontal="center" vertical="center" wrapText="1"/>
    </xf>
    <xf numFmtId="169" fontId="2" fillId="0" borderId="1" xfId="0" applyNumberFormat="1" applyFont="1" applyBorder="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10" fillId="4" borderId="0" xfId="0" applyFont="1" applyFill="1" applyAlignment="1">
      <alignment horizontal="center" vertical="center"/>
    </xf>
    <xf numFmtId="169" fontId="11" fillId="0" borderId="3" xfId="0" applyNumberFormat="1" applyFont="1" applyBorder="1" applyAlignment="1">
      <alignment horizontal="center" vertical="center"/>
    </xf>
    <xf numFmtId="0" fontId="0" fillId="0" borderId="2" xfId="0" applyBorder="1" applyAlignment="1">
      <alignment horizontal="center" vertical="center" wrapText="1"/>
    </xf>
    <xf numFmtId="0" fontId="0" fillId="0" borderId="4" xfId="0" applyBorder="1" applyAlignment="1">
      <alignment horizontal="center" vertical="center"/>
    </xf>
    <xf numFmtId="0" fontId="2" fillId="0" borderId="5" xfId="0" applyFont="1" applyBorder="1" applyAlignment="1">
      <alignment horizontal="center" vertical="center" wrapText="1"/>
    </xf>
    <xf numFmtId="0" fontId="16" fillId="3" borderId="1" xfId="0" applyFont="1" applyFill="1" applyBorder="1" applyAlignment="1">
      <alignment horizontal="center" vertical="center" wrapText="1"/>
    </xf>
    <xf numFmtId="0" fontId="4" fillId="0" borderId="1" xfId="20" applyFill="1" applyBorder="1" applyAlignment="1">
      <alignment horizontal="center" vertical="center" wrapText="1"/>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8" fontId="16" fillId="0" borderId="1" xfId="0" applyNumberFormat="1"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4" fillId="3" borderId="1" xfId="20" applyFill="1" applyBorder="1" applyAlignment="1">
      <alignment horizontal="center" vertical="center" wrapText="1"/>
    </xf>
    <xf numFmtId="0" fontId="14" fillId="3" borderId="1" xfId="0" applyFont="1" applyFill="1" applyBorder="1" applyAlignment="1">
      <alignment horizontal="center" vertical="center" wrapText="1"/>
    </xf>
    <xf numFmtId="0" fontId="4" fillId="0" borderId="2" xfId="20" applyBorder="1" applyAlignment="1">
      <alignment horizontal="center" vertical="center" wrapText="1"/>
    </xf>
    <xf numFmtId="0" fontId="4" fillId="0" borderId="4" xfId="20" applyBorder="1" applyAlignment="1">
      <alignment horizontal="center" vertical="center" wrapText="1"/>
    </xf>
    <xf numFmtId="0" fontId="0" fillId="0" borderId="4" xfId="0" applyBorder="1" applyAlignment="1">
      <alignment horizontal="center" vertical="center" wrapText="1"/>
    </xf>
    <xf numFmtId="8" fontId="16" fillId="3" borderId="1" xfId="0" applyNumberFormat="1" applyFont="1" applyFill="1" applyBorder="1" applyAlignment="1">
      <alignment horizontal="center" vertical="center" wrapText="1"/>
    </xf>
    <xf numFmtId="0" fontId="14" fillId="0" borderId="2" xfId="20" applyFont="1" applyBorder="1" applyAlignment="1">
      <alignment horizontal="center" vertical="center" wrapText="1"/>
    </xf>
    <xf numFmtId="0" fontId="14" fillId="0" borderId="4" xfId="20" applyFont="1" applyBorder="1" applyAlignment="1">
      <alignment horizontal="center" vertical="center" wrapText="1"/>
    </xf>
    <xf numFmtId="0" fontId="0" fillId="0" borderId="2" xfId="0" applyBorder="1" applyAlignment="1">
      <alignment horizontal="center" vertical="center"/>
    </xf>
    <xf numFmtId="0" fontId="3" fillId="0" borderId="0" xfId="0" applyFont="1" applyAlignment="1">
      <alignment horizontal="center" vertical="center"/>
    </xf>
    <xf numFmtId="0" fontId="2" fillId="0" borderId="2" xfId="0" applyFont="1" applyBorder="1" applyAlignment="1">
      <alignment horizontal="center" vertical="center" wrapText="1"/>
    </xf>
    <xf numFmtId="0" fontId="2" fillId="0" borderId="8" xfId="0" applyFont="1" applyBorder="1" applyAlignment="1">
      <alignment horizontal="center" vertical="center" wrapText="1"/>
    </xf>
    <xf numFmtId="168" fontId="2" fillId="0" borderId="2" xfId="0" applyNumberFormat="1" applyFont="1" applyBorder="1" applyAlignment="1">
      <alignment horizontal="center" vertical="center" wrapText="1"/>
    </xf>
    <xf numFmtId="168" fontId="2" fillId="0" borderId="8" xfId="0" applyNumberFormat="1" applyFont="1" applyBorder="1" applyAlignment="1">
      <alignment horizontal="center" vertical="center" wrapText="1"/>
    </xf>
    <xf numFmtId="0" fontId="5" fillId="0" borderId="0" xfId="0" applyFont="1" applyAlignment="1">
      <alignment horizontal="center"/>
    </xf>
    <xf numFmtId="0" fontId="2" fillId="0" borderId="1" xfId="0" applyFont="1" applyBorder="1" applyAlignment="1">
      <alignment horizontal="center" vertical="center" wrapText="1"/>
    </xf>
    <xf numFmtId="0" fontId="5" fillId="0" borderId="0" xfId="0" applyFont="1" applyAlignment="1">
      <alignment horizontal="center" vertical="center"/>
    </xf>
    <xf numFmtId="168" fontId="14" fillId="0" borderId="2" xfId="0" applyNumberFormat="1" applyFont="1" applyBorder="1" applyAlignment="1">
      <alignment horizontal="center" vertical="center" wrapText="1"/>
    </xf>
    <xf numFmtId="168" fontId="14" fillId="0" borderId="8" xfId="0" applyNumberFormat="1" applyFont="1" applyBorder="1" applyAlignment="1">
      <alignment horizontal="center" vertical="center" wrapText="1"/>
    </xf>
    <xf numFmtId="0" fontId="14" fillId="0" borderId="2" xfId="0" applyFont="1" applyBorder="1" applyAlignment="1">
      <alignment horizontal="center" vertical="center" wrapText="1"/>
    </xf>
    <xf numFmtId="0" fontId="14" fillId="0" borderId="8" xfId="0" applyFont="1" applyBorder="1" applyAlignment="1">
      <alignment horizontal="center" vertical="center" wrapText="1"/>
    </xf>
    <xf numFmtId="0" fontId="2" fillId="0" borderId="5"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wrapText="1"/>
    </xf>
    <xf numFmtId="0" fontId="2" fillId="0" borderId="9" xfId="0" applyFont="1" applyBorder="1" applyAlignment="1">
      <alignment horizontal="center" vertical="center" wrapText="1"/>
    </xf>
    <xf numFmtId="0" fontId="4" fillId="0" borderId="1" xfId="20" applyBorder="1" applyAlignment="1">
      <alignment horizontal="center" vertical="center" wrapText="1"/>
    </xf>
    <xf numFmtId="0" fontId="0" fillId="0" borderId="1" xfId="0" applyBorder="1" applyAlignment="1">
      <alignment horizontal="center" vertical="center" wrapText="1"/>
    </xf>
    <xf numFmtId="0" fontId="7" fillId="0" borderId="2" xfId="0" applyFont="1" applyBorder="1" applyAlignment="1">
      <alignment horizontal="center" vertical="center"/>
    </xf>
    <xf numFmtId="0" fontId="7" fillId="0" borderId="8" xfId="0" applyFont="1" applyBorder="1" applyAlignment="1">
      <alignment horizontal="center" vertical="center"/>
    </xf>
    <xf numFmtId="0" fontId="14" fillId="0" borderId="4" xfId="0" applyFont="1" applyBorder="1" applyAlignment="1">
      <alignment horizontal="center" vertical="center" wrapText="1"/>
    </xf>
    <xf numFmtId="0" fontId="24" fillId="0" borderId="0" xfId="0" applyFont="1" applyAlignment="1">
      <alignment horizontal="center" vertical="center"/>
    </xf>
    <xf numFmtId="0" fontId="2" fillId="0" borderId="4" xfId="0" applyFont="1" applyBorder="1" applyAlignment="1">
      <alignment horizontal="center" vertical="center" wrapText="1"/>
    </xf>
    <xf numFmtId="0" fontId="0" fillId="0" borderId="8" xfId="0" applyBorder="1" applyAlignment="1">
      <alignment horizontal="center" vertical="center"/>
    </xf>
    <xf numFmtId="168" fontId="2" fillId="0" borderId="2" xfId="23" applyNumberFormat="1" applyFont="1" applyBorder="1" applyAlignment="1">
      <alignment horizontal="center" vertical="center" wrapText="1"/>
    </xf>
    <xf numFmtId="168" fontId="2" fillId="0" borderId="8" xfId="23" applyNumberFormat="1" applyFont="1" applyBorder="1" applyAlignment="1">
      <alignment horizontal="center" vertical="center" wrapText="1"/>
    </xf>
    <xf numFmtId="0" fontId="3" fillId="0" borderId="0" xfId="0" applyFont="1" applyAlignment="1">
      <alignment horizontal="center"/>
    </xf>
    <xf numFmtId="0" fontId="14" fillId="0" borderId="1" xfId="20" applyFont="1" applyBorder="1" applyAlignment="1">
      <alignment horizontal="center" vertical="center" wrapText="1"/>
    </xf>
    <xf numFmtId="0" fontId="25" fillId="0" borderId="1" xfId="0" applyFont="1" applyFill="1" applyBorder="1" applyAlignment="1">
      <alignment horizontal="center" vertical="center" wrapText="1"/>
    </xf>
    <xf numFmtId="0" fontId="26" fillId="0" borderId="1" xfId="0" applyFont="1" applyFill="1" applyBorder="1" applyAlignment="1">
      <alignment horizontal="center" vertical="center" wrapText="1"/>
    </xf>
    <xf numFmtId="8" fontId="25" fillId="0" borderId="1" xfId="0" applyNumberFormat="1" applyFont="1" applyFill="1" applyBorder="1" applyAlignment="1">
      <alignment horizontal="center" vertical="center" wrapText="1"/>
    </xf>
    <xf numFmtId="0" fontId="26" fillId="0" borderId="1" xfId="0" applyFont="1" applyFill="1" applyBorder="1" applyAlignment="1">
      <alignment horizontal="center" vertical="center" wrapText="1"/>
    </xf>
    <xf numFmtId="14" fontId="25" fillId="0" borderId="1" xfId="0" applyNumberFormat="1" applyFont="1" applyFill="1" applyBorder="1" applyAlignment="1">
      <alignment horizontal="center" vertical="center" wrapText="1"/>
    </xf>
    <xf numFmtId="0" fontId="16"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8" fontId="16" fillId="0" borderId="1" xfId="0" applyNumberFormat="1" applyFont="1" applyFill="1" applyBorder="1" applyAlignment="1">
      <alignment horizontal="center" vertical="center" wrapText="1"/>
    </xf>
    <xf numFmtId="0" fontId="14" fillId="0" borderId="1" xfId="0" applyFont="1" applyFill="1" applyBorder="1" applyAlignment="1">
      <alignment horizontal="center" vertical="center" wrapText="1"/>
    </xf>
    <xf numFmtId="14" fontId="16" fillId="0" borderId="1" xfId="0" applyNumberFormat="1" applyFont="1" applyFill="1" applyBorder="1" applyAlignment="1">
      <alignment horizontal="center" vertical="center" wrapText="1"/>
    </xf>
    <xf numFmtId="0" fontId="16" fillId="0" borderId="1" xfId="0" applyFont="1" applyFill="1" applyBorder="1" applyAlignment="1">
      <alignment horizontal="center" vertical="center" wrapText="1"/>
    </xf>
    <xf numFmtId="0" fontId="27" fillId="0" borderId="1" xfId="0" applyFont="1" applyFill="1" applyBorder="1" applyAlignment="1">
      <alignment horizontal="center" vertical="center" wrapText="1"/>
    </xf>
    <xf numFmtId="0" fontId="28" fillId="0" borderId="1" xfId="0" applyFont="1" applyFill="1" applyBorder="1" applyAlignment="1">
      <alignment horizontal="center" vertical="center" wrapText="1"/>
    </xf>
    <xf numFmtId="8" fontId="27" fillId="0" borderId="1" xfId="0" applyNumberFormat="1" applyFont="1" applyFill="1" applyBorder="1" applyAlignment="1">
      <alignment horizontal="center" vertical="center" wrapText="1"/>
    </xf>
    <xf numFmtId="0" fontId="28" fillId="0" borderId="1" xfId="0" applyFont="1" applyFill="1" applyBorder="1" applyAlignment="1">
      <alignment horizontal="center" vertical="center" wrapText="1"/>
    </xf>
    <xf numFmtId="14" fontId="27" fillId="0" borderId="1" xfId="0" applyNumberFormat="1" applyFont="1" applyFill="1" applyBorder="1" applyAlignment="1">
      <alignment horizontal="center" vertical="center" wrapText="1"/>
    </xf>
  </cellXfs>
  <cellStyles count="10">
    <cellStyle name="Normal" xfId="0"/>
    <cellStyle name="Percent" xfId="15"/>
    <cellStyle name="Currency" xfId="16"/>
    <cellStyle name="Currency [0]" xfId="17"/>
    <cellStyle name="Comma" xfId="18"/>
    <cellStyle name="Comma [0]" xfId="19"/>
    <cellStyle name="Hipervínculo" xfId="20"/>
    <cellStyle name="Moneda [0]" xfId="21"/>
    <cellStyle name="Millares" xfId="22"/>
    <cellStyle name="Moneda" xfId="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8"/>
    </mc:Choice>
    <mc:Fallback>
      <c:style val="8"/>
    </mc:Fallback>
  </mc:AlternateContent>
  <c:chart>
    <c:autoTitleDeleted val="0"/>
    <c:title>
      <c:tx>
        <c:rich>
          <a:bodyPr vert="horz" rot="0" anchor="ctr"/>
          <a:lstStyle/>
          <a:p>
            <a:pPr algn="ctr">
              <a:defRPr/>
            </a:pPr>
            <a:r>
              <a:rPr lang="en-US" cap="none" sz="1600" u="none" baseline="0">
                <a:latin typeface="Calibri"/>
                <a:ea typeface="Calibri"/>
                <a:cs typeface="Calibri"/>
              </a:rPr>
              <a:t>VR.</a:t>
            </a:r>
            <a:r>
              <a:rPr lang="en-US" cap="none" sz="1600" u="none" baseline="0">
                <a:latin typeface="Calibri"/>
                <a:ea typeface="Calibri"/>
                <a:cs typeface="Calibri"/>
              </a:rPr>
              <a:t> CONTRATOS CELEBRADOS </a:t>
            </a:r>
            <a:r>
              <a:rPr lang="en-US" cap="none" sz="1600" u="none" baseline="0">
                <a:latin typeface="Calibri"/>
                <a:ea typeface="Calibri"/>
                <a:cs typeface="Calibri"/>
              </a:rPr>
              <a:t>
TOTAL EN URABA</a:t>
            </a:r>
          </a:p>
        </c:rich>
      </c:tx>
      <c:layout/>
      <c:overlay val="0"/>
      <c:spPr>
        <a:noFill/>
        <a:ln>
          <a:noFill/>
        </a:ln>
      </c:spPr>
    </c:title>
    <c:plotArea>
      <c:layout/>
      <c:barChart>
        <c:barDir val="col"/>
        <c:grouping val="clustered"/>
        <c:varyColors val="0"/>
        <c:ser>
          <c:idx val="0"/>
          <c:order val="0"/>
          <c:tx>
            <c:strRef>
              <c:f>RESUMEN!$B$52</c:f>
              <c:strCache>
                <c:ptCount val="1"/>
                <c:pt idx="0">
                  <c:v>TOTAL EN URABA</c:v>
                </c:pt>
              </c:strCache>
            </c:strRef>
          </c:tx>
          <c:spPr>
            <a:solidFill>
              <a:schemeClr val="accent6"/>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6"/>
              </a:solidFill>
              <a:ln>
                <a:noFill/>
              </a:ln>
            </c:spPr>
          </c:dPt>
          <c:dLbls>
            <c:numFmt formatCode="General" sourceLinked="1"/>
            <c:spPr>
              <a:noFill/>
              <a:ln>
                <a:noFill/>
              </a:ln>
            </c:spPr>
            <c:txPr>
              <a:bodyPr vert="horz" rot="0" anchor="ctr"/>
              <a:lstStyle/>
              <a:p>
                <a:pPr algn="ctr">
                  <a:defRPr lang="en-US" cap="none" sz="1200" b="1" i="0" u="none" baseline="0">
                    <a:solidFill>
                      <a:schemeClr val="tx1"/>
                    </a:solidFill>
                    <a:latin typeface="+mn-lt"/>
                    <a:ea typeface="Calibri"/>
                    <a:cs typeface="Calibri"/>
                  </a:defRPr>
                </a:pPr>
              </a:p>
            </c:txPr>
            <c:showLegendKey val="0"/>
            <c:showVal val="1"/>
            <c:showBubbleSize val="0"/>
            <c:showCatName val="0"/>
            <c:showSerName val="0"/>
            <c:showPercent val="0"/>
          </c:dLbls>
          <c:cat>
            <c:strRef>
              <c:f>RESUMEN!$C$50:$G$50</c:f>
              <c:strCache/>
            </c:strRef>
          </c:cat>
          <c:val>
            <c:numRef>
              <c:f>RESUMEN!$C$52:$G$52</c:f>
              <c:numCache/>
            </c:numRef>
          </c:val>
        </c:ser>
        <c:axId val="37244895"/>
        <c:axId val="66768600"/>
      </c:barChart>
      <c:catAx>
        <c:axId val="37244895"/>
        <c:scaling>
          <c:orientation val="minMax"/>
        </c:scaling>
        <c:axPos val="b"/>
        <c:delete val="0"/>
        <c:numFmt formatCode="General" sourceLinked="0"/>
        <c:majorTickMark val="out"/>
        <c:minorTickMark val="none"/>
        <c:tickLblPos val="nextTo"/>
        <c:spPr>
          <a:noFill/>
          <a:ln w="6350" cap="flat" cmpd="sng">
            <a:solidFill>
              <a:schemeClr val="tx1">
                <a:tint val="75000"/>
              </a:schemeClr>
            </a:solidFill>
            <a:prstDash val="solid"/>
            <a:round/>
          </a:ln>
        </c:spPr>
        <c:txPr>
          <a:bodyPr/>
          <a:lstStyle/>
          <a:p>
            <a:pPr>
              <a:defRPr lang="en-US" cap="none" sz="1200" b="0" i="0" u="none" baseline="0">
                <a:solidFill>
                  <a:schemeClr val="tx1"/>
                </a:solidFill>
                <a:latin typeface="+mn-lt"/>
                <a:ea typeface="+mn-cs"/>
                <a:cs typeface="+mn-cs"/>
              </a:defRPr>
            </a:pPr>
          </a:p>
        </c:txPr>
        <c:crossAx val="66768600"/>
        <c:crosses val="autoZero"/>
        <c:auto val="1"/>
        <c:lblOffset val="100"/>
        <c:noMultiLvlLbl val="0"/>
      </c:catAx>
      <c:valAx>
        <c:axId val="66768600"/>
        <c:scaling>
          <c:orientation val="minMax"/>
        </c:scaling>
        <c:axPos val="l"/>
        <c:majorGridlines>
          <c:spPr>
            <a:ln w="6350" cap="flat" cmpd="sng">
              <a:solidFill>
                <a:schemeClr val="tx1">
                  <a:tint val="75000"/>
                </a:schemeClr>
              </a:solidFill>
              <a:prstDash val="solid"/>
              <a:round/>
            </a:ln>
          </c:spPr>
        </c:majorGridlines>
        <c:delete val="0"/>
        <c:numFmt formatCode="_-[$$-240A]\ * #,##0_-;\-[$$-240A]\ * #,##0_-;_-[$$-240A]\ * &quot;-&quot;??_-;_-@_-" sourceLinked="1"/>
        <c:majorTickMark val="out"/>
        <c:minorTickMark val="none"/>
        <c:tickLblPos val="nextTo"/>
        <c:spPr>
          <a:noFill/>
          <a:ln w="6350" cap="flat" cmpd="sng">
            <a:solidFill>
              <a:schemeClr val="tx1">
                <a:tint val="75000"/>
              </a:schemeClr>
            </a:solidFill>
            <a:prstDash val="solid"/>
            <a:round/>
          </a:ln>
        </c:spPr>
        <c:txPr>
          <a:bodyPr/>
          <a:lstStyle/>
          <a:p>
            <a:pPr>
              <a:defRPr lang="en-US" cap="none" sz="1100" b="0" i="0" u="none" baseline="0">
                <a:solidFill>
                  <a:schemeClr val="tx1"/>
                </a:solidFill>
                <a:latin typeface="+mn-lt"/>
                <a:ea typeface="+mn-cs"/>
                <a:cs typeface="+mn-cs"/>
              </a:defRPr>
            </a:pPr>
          </a:p>
        </c:txPr>
        <c:crossAx val="37244895"/>
        <c:crosses val="autoZero"/>
        <c:crossBetween val="between"/>
        <c:dispUnits/>
      </c:valAx>
      <c:spPr>
        <a:solidFill>
          <a:schemeClr val="bg1"/>
        </a:solidFill>
        <a:ln>
          <a:noFill/>
        </a:ln>
      </c:spPr>
    </c:plotArea>
    <c:plotVisOnly val="1"/>
    <c:dispBlanksAs val="gap"/>
    <c:showDLblsOverMax val="0"/>
  </c:chart>
  <c:spPr>
    <a:solidFill>
      <a:schemeClr val="bg1"/>
    </a:solidFill>
    <a:ln w="6350" cap="flat" cmpd="sng">
      <a:solidFill>
        <a:schemeClr val="tx1">
          <a:tint val="75000"/>
        </a:schemeClr>
      </a:solidFill>
      <a:prstDash val="solid"/>
      <a:round/>
    </a:ln>
  </c:spPr>
  <c:userShapes r:id="rId1"/>
  <c:lang xmlns:c="http://schemas.openxmlformats.org/drawingml/2006/chart" val="es-E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600" b="1" i="0" u="none" baseline="0">
                <a:latin typeface="Calibri"/>
                <a:ea typeface="Calibri"/>
                <a:cs typeface="Calibri"/>
              </a:rPr>
              <a:t>VR. CONTRATOS CELEBRADOS </a:t>
            </a:r>
            <a:r>
              <a:rPr lang="en-US" cap="none" sz="1600" b="1" i="0" u="none" baseline="0">
                <a:latin typeface="Calibri"/>
                <a:ea typeface="Calibri"/>
                <a:cs typeface="Calibri"/>
              </a:rPr>
              <a:t>
TOTAL EN ANTIOQUIA</a:t>
            </a:r>
          </a:p>
        </c:rich>
      </c:tx>
      <c:layout/>
      <c:overlay val="0"/>
      <c:spPr>
        <a:noFill/>
        <a:ln>
          <a:noFill/>
        </a:ln>
      </c:spPr>
    </c:title>
    <c:plotArea>
      <c:layout>
        <c:manualLayout>
          <c:layoutTarget val="inner"/>
          <c:xMode val="edge"/>
          <c:yMode val="edge"/>
          <c:x val="0.085"/>
          <c:y val="0.203"/>
          <c:w val="0.8785"/>
          <c:h val="0.587"/>
        </c:manualLayout>
      </c:layout>
      <c:barChart>
        <c:barDir val="col"/>
        <c:grouping val="clustered"/>
        <c:varyColors val="0"/>
        <c:ser>
          <c:idx val="0"/>
          <c:order val="0"/>
          <c:tx>
            <c:strRef>
              <c:f>RESUMEN!$B$53</c:f>
              <c:strCache>
                <c:ptCount val="1"/>
                <c:pt idx="0">
                  <c:v>TOTAL EN ANTIOQUIA</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lstStyle/>
              <a:p>
                <a:pPr algn="ctr">
                  <a:defRPr lang="en-US" cap="none" sz="1200" b="1" u="none" baseline="0">
                    <a:latin typeface="Calibri"/>
                    <a:ea typeface="Calibri"/>
                    <a:cs typeface="Calibri"/>
                  </a:defRPr>
                </a:pPr>
              </a:p>
            </c:txPr>
            <c:showLegendKey val="0"/>
            <c:showVal val="1"/>
            <c:showBubbleSize val="0"/>
            <c:showCatName val="0"/>
            <c:showSerName val="0"/>
            <c:showPercent val="0"/>
          </c:dLbls>
          <c:cat>
            <c:strRef>
              <c:f>RESUMEN!$C$50:$G$50</c:f>
              <c:strCache/>
            </c:strRef>
          </c:cat>
          <c:val>
            <c:numRef>
              <c:f>RESUMEN!$C$53:$G$53</c:f>
              <c:numCache/>
            </c:numRef>
          </c:val>
        </c:ser>
        <c:axId val="64046489"/>
        <c:axId val="39547490"/>
      </c:barChart>
      <c:catAx>
        <c:axId val="64046489"/>
        <c:scaling>
          <c:orientation val="minMax"/>
        </c:scaling>
        <c:axPos val="b"/>
        <c:delete val="0"/>
        <c:numFmt formatCode="General" sourceLinked="0"/>
        <c:majorTickMark val="out"/>
        <c:minorTickMark val="none"/>
        <c:tickLblPos val="nextTo"/>
        <c:txPr>
          <a:bodyPr/>
          <a:lstStyle/>
          <a:p>
            <a:pPr>
              <a:defRPr lang="en-US" cap="none" sz="1200" u="none" baseline="0">
                <a:latin typeface="Calibri"/>
                <a:ea typeface="Calibri"/>
                <a:cs typeface="Calibri"/>
              </a:defRPr>
            </a:pPr>
          </a:p>
        </c:txPr>
        <c:crossAx val="39547490"/>
        <c:crosses val="autoZero"/>
        <c:auto val="1"/>
        <c:lblOffset val="100"/>
        <c:noMultiLvlLbl val="0"/>
      </c:catAx>
      <c:valAx>
        <c:axId val="39547490"/>
        <c:scaling>
          <c:orientation val="minMax"/>
        </c:scaling>
        <c:axPos val="l"/>
        <c:majorGridlines/>
        <c:delete val="0"/>
        <c:numFmt formatCode="_-[$$-240A]\ * #,##0_-;\-[$$-240A]\ * #,##0_-;_-[$$-240A]\ * &quot;-&quot;??_-;_-@_-" sourceLinked="1"/>
        <c:majorTickMark val="out"/>
        <c:minorTickMark val="none"/>
        <c:tickLblPos val="nextTo"/>
        <c:txPr>
          <a:bodyPr/>
          <a:lstStyle/>
          <a:p>
            <a:pPr>
              <a:defRPr lang="en-US" cap="none" sz="1100" u="none" baseline="0">
                <a:latin typeface="Calibri"/>
                <a:ea typeface="Calibri"/>
                <a:cs typeface="Calibri"/>
              </a:defRPr>
            </a:pPr>
          </a:p>
        </c:txPr>
        <c:crossAx val="64046489"/>
        <c:crosses val="autoZero"/>
        <c:crossBetween val="between"/>
        <c:dispUnits/>
      </c:valAx>
    </c:plotArea>
    <c:plotVisOnly val="1"/>
    <c:dispBlanksAs val="gap"/>
    <c:showDLblsOverMax val="0"/>
  </c:chart>
  <c:userShapes r:id="rId1"/>
  <c:lang xmlns:c="http://schemas.openxmlformats.org/drawingml/2006/chart" val="es-ES"/>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84"/>
          <c:y val="0.16325"/>
          <c:w val="0.89425"/>
          <c:h val="0.6565"/>
        </c:manualLayout>
      </c:layout>
      <c:barChart>
        <c:barDir val="col"/>
        <c:grouping val="clustered"/>
        <c:varyColors val="0"/>
        <c:ser>
          <c:idx val="0"/>
          <c:order val="0"/>
          <c:tx>
            <c:strRef>
              <c:f>RESUMEN!$B$58</c:f>
              <c:strCache>
                <c:ptCount val="1"/>
                <c:pt idx="0">
                  <c:v>TOTAL EN ANTIOQUIA SIN URABA</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lstStyle/>
              <a:p>
                <a:pPr algn="ctr">
                  <a:defRPr lang="en-US" cap="none" sz="1200" b="1" u="none" baseline="0">
                    <a:latin typeface="Calibri"/>
                    <a:ea typeface="Calibri"/>
                    <a:cs typeface="Calibri"/>
                  </a:defRPr>
                </a:pPr>
              </a:p>
            </c:txPr>
            <c:showLegendKey val="0"/>
            <c:showVal val="1"/>
            <c:showBubbleSize val="0"/>
            <c:showCatName val="0"/>
            <c:showSerName val="0"/>
            <c:showPercent val="0"/>
          </c:dLbls>
          <c:cat>
            <c:strRef>
              <c:f>RESUMEN!$C$57:$G$57</c:f>
              <c:strCache/>
            </c:strRef>
          </c:cat>
          <c:val>
            <c:numRef>
              <c:f>RESUMEN!$C$58:$G$58</c:f>
              <c:numCache/>
            </c:numRef>
          </c:val>
        </c:ser>
        <c:ser>
          <c:idx val="1"/>
          <c:order val="1"/>
          <c:tx>
            <c:strRef>
              <c:f>RESUMEN!$B$59</c:f>
              <c:strCache>
                <c:ptCount val="1"/>
                <c:pt idx="0">
                  <c:v>TOTAL EN URABA</c:v>
                </c:pt>
              </c:strCache>
            </c:strRef>
          </c:tx>
          <c:spPr>
            <a:solidFill>
              <a:schemeClr val="accent6"/>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lstStyle/>
              <a:p>
                <a:pPr algn="ctr">
                  <a:defRPr lang="en-US" cap="none" sz="1200" b="1" u="none" baseline="0">
                    <a:latin typeface="Calibri"/>
                    <a:ea typeface="Calibri"/>
                    <a:cs typeface="Calibri"/>
                  </a:defRPr>
                </a:pPr>
              </a:p>
            </c:txPr>
            <c:showLegendKey val="0"/>
            <c:showVal val="1"/>
            <c:showBubbleSize val="0"/>
            <c:showCatName val="0"/>
            <c:showSerName val="0"/>
            <c:showPercent val="0"/>
          </c:dLbls>
          <c:cat>
            <c:strRef>
              <c:f>RESUMEN!$C$57:$G$57</c:f>
              <c:strCache/>
            </c:strRef>
          </c:cat>
          <c:val>
            <c:numRef>
              <c:f>RESUMEN!$C$59:$G$59</c:f>
              <c:numCache/>
            </c:numRef>
          </c:val>
        </c:ser>
        <c:ser>
          <c:idx val="2"/>
          <c:order val="2"/>
          <c:tx>
            <c:strRef>
              <c:f>RESUMEN!$B$60</c:f>
              <c:strCache>
                <c:ptCount val="1"/>
                <c:pt idx="0">
                  <c:v>TOTAL EN ANTIOQUIA</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lstStyle/>
              <a:p>
                <a:pPr algn="ctr">
                  <a:defRPr lang="en-US" cap="none" sz="1200" b="1" u="none" baseline="0">
                    <a:latin typeface="Calibri"/>
                    <a:ea typeface="Calibri"/>
                    <a:cs typeface="Calibri"/>
                  </a:defRPr>
                </a:pPr>
              </a:p>
            </c:txPr>
            <c:showLegendKey val="0"/>
            <c:showVal val="1"/>
            <c:showBubbleSize val="0"/>
            <c:showCatName val="0"/>
            <c:showSerName val="0"/>
            <c:showPercent val="0"/>
          </c:dLbls>
          <c:cat>
            <c:strRef>
              <c:f>RESUMEN!$C$57:$G$57</c:f>
              <c:strCache/>
            </c:strRef>
          </c:cat>
          <c:val>
            <c:numRef>
              <c:f>RESUMEN!$C$60:$G$60</c:f>
              <c:numCache/>
            </c:numRef>
          </c:val>
        </c:ser>
        <c:axId val="20383091"/>
        <c:axId val="49230092"/>
      </c:barChart>
      <c:catAx>
        <c:axId val="20383091"/>
        <c:scaling>
          <c:orientation val="minMax"/>
        </c:scaling>
        <c:axPos val="b"/>
        <c:delete val="0"/>
        <c:numFmt formatCode="General" sourceLinked="0"/>
        <c:majorTickMark val="out"/>
        <c:minorTickMark val="none"/>
        <c:tickLblPos val="nextTo"/>
        <c:txPr>
          <a:bodyPr/>
          <a:lstStyle/>
          <a:p>
            <a:pPr>
              <a:defRPr lang="en-US" cap="none" sz="1200" u="none" baseline="0">
                <a:latin typeface="Calibri"/>
                <a:ea typeface="Calibri"/>
                <a:cs typeface="Calibri"/>
              </a:defRPr>
            </a:pPr>
          </a:p>
        </c:txPr>
        <c:crossAx val="49230092"/>
        <c:crosses val="autoZero"/>
        <c:auto val="1"/>
        <c:lblOffset val="100"/>
        <c:noMultiLvlLbl val="0"/>
      </c:catAx>
      <c:valAx>
        <c:axId val="49230092"/>
        <c:scaling>
          <c:orientation val="minMax"/>
        </c:scaling>
        <c:axPos val="l"/>
        <c:majorGridlines/>
        <c:delete val="0"/>
        <c:numFmt formatCode="0" sourceLinked="1"/>
        <c:majorTickMark val="out"/>
        <c:minorTickMark val="none"/>
        <c:tickLblPos val="nextTo"/>
        <c:txPr>
          <a:bodyPr/>
          <a:lstStyle/>
          <a:p>
            <a:pPr>
              <a:defRPr lang="en-US" cap="none" sz="1400" u="none" baseline="0">
                <a:latin typeface="Calibri"/>
                <a:ea typeface="Calibri"/>
                <a:cs typeface="Calibri"/>
              </a:defRPr>
            </a:pPr>
          </a:p>
        </c:txPr>
        <c:crossAx val="20383091"/>
        <c:crosses val="autoZero"/>
        <c:crossBetween val="between"/>
        <c:dispUnits/>
      </c:valAx>
    </c:plotArea>
    <c:legend>
      <c:legendPos val="r"/>
      <c:layout>
        <c:manualLayout>
          <c:xMode val="edge"/>
          <c:yMode val="edge"/>
          <c:x val="0.714"/>
          <c:y val="0.16025"/>
          <c:w val="0.257"/>
          <c:h val="0.25875"/>
        </c:manualLayout>
      </c:layout>
      <c:overlay val="0"/>
      <c:spPr>
        <a:solidFill>
          <a:schemeClr val="bg1"/>
        </a:solidFill>
        <a:ln>
          <a:solidFill>
            <a:srgbClr val="000000"/>
          </a:solidFill>
        </a:ln>
      </c:spPr>
      <c:txPr>
        <a:bodyPr vert="horz" rot="0"/>
        <a:lstStyle/>
        <a:p>
          <a:pPr>
            <a:defRPr lang="en-US" cap="none" sz="1200" u="none" baseline="0">
              <a:latin typeface="Calibri"/>
              <a:ea typeface="Calibri"/>
              <a:cs typeface="Calibri"/>
            </a:defRPr>
          </a:pPr>
        </a:p>
      </c:txPr>
    </c:legend>
    <c:plotVisOnly val="1"/>
    <c:dispBlanksAs val="gap"/>
    <c:showDLblsOverMax val="0"/>
  </c:chart>
  <c:userShapes r:id="rId1"/>
  <c:lang xmlns:c="http://schemas.openxmlformats.org/drawingml/2006/chart" val="es-ES"/>
  <c:printSettings xmlns:c="http://schemas.openxmlformats.org/drawingml/2006/chart">
    <c:headerFooter/>
    <c:pageMargins b="0.75" l="0.7" r="0.7" t="0.75" header="0.3" footer="0.3"/>
    <c:pageSetup/>
  </c:printSettings>
  <c:date1904 val="0"/>
</chartSpace>
</file>

<file path=xl/charts/colors1.xml><?xml version="1.0" encoding="utf-8"?>
<cs:colorStyle xmlns:cs="http://schemas.microsoft.com/office/drawing/2012/chartStyle" xmlns:a="http://schemas.openxmlformats.org/drawingml/2006/main" meth="withinLinear" id="19">
  <a:schemeClr val="accent6"/>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4.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xml" /><Relationship Id="rId3" Type="http://schemas.openxmlformats.org/officeDocument/2006/relationships/chart" Target="/xl/charts/chart2.xml" /><Relationship Id="rId4" Type="http://schemas.openxmlformats.org/officeDocument/2006/relationships/chart" Target="/xl/charts/chart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0.745</cdr:x>
      <cdr:y>0.03825</cdr:y>
    </cdr:from>
    <cdr:to>
      <cdr:x>0.986</cdr:x>
      <cdr:y>0.16475</cdr:y>
    </cdr:to>
    <cdr:sp macro="" textlink="">
      <cdr:nvSpPr>
        <cdr:cNvPr id="2" name="17 CuadroTexto"/>
        <cdr:cNvSpPr txBox="1"/>
      </cdr:nvSpPr>
      <cdr:spPr>
        <a:xfrm>
          <a:off x="6200775" y="133350"/>
          <a:ext cx="2009775" cy="466725"/>
        </a:xfrm>
        <a:prstGeom prst="rect">
          <a:avLst/>
        </a:prstGeom>
        <a:solidFill>
          <a:srgbClr val="FFFFFF"/>
        </a:solidFill>
        <a:ln w="9525" cmpd="sng">
          <a:solidFill>
            <a:schemeClr val="tx1">
              <a:lumMod val="50000"/>
              <a:lumOff val="50000"/>
            </a:schemeClr>
          </a:solidFill>
          <a:headEnd type="none"/>
          <a:tailEnd type="none"/>
        </a:ln>
      </cdr:spPr>
      <cdr:style>
        <a:lnRef idx="0">
          <a:srgbClr val="000000"/>
        </a:lnRef>
        <a:fillRef idx="0">
          <a:srgbClr val="000000"/>
        </a:fillRef>
        <a:effectRef idx="0">
          <a:srgbClr val="000000"/>
        </a:effectRef>
        <a:fontRef idx="minor">
          <a:schemeClr val="tx1"/>
        </a:fontRef>
      </cdr:style>
      <c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CO" sz="1100">
              <a:solidFill>
                <a:schemeClr val="tx1"/>
              </a:solidFill>
            </a:rPr>
            <a:t>Valores</a:t>
          </a:r>
          <a:r>
            <a:rPr lang="es-CO" sz="1100" baseline="0">
              <a:solidFill>
                <a:schemeClr val="tx1"/>
              </a:solidFill>
            </a:rPr>
            <a:t> en millones  de pesos</a:t>
          </a:r>
          <a:endParaRPr lang="es-CO" sz="1100">
            <a:solidFill>
              <a:schemeClr val="tx1"/>
            </a:solidFill>
          </a:endParaRP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0.73875</cdr:x>
      <cdr:y>0.13325</cdr:y>
    </cdr:from>
    <cdr:to>
      <cdr:x>0.97925</cdr:x>
      <cdr:y>0.259</cdr:y>
    </cdr:to>
    <cdr:sp macro="" textlink="">
      <cdr:nvSpPr>
        <cdr:cNvPr id="2" name="17 CuadroTexto"/>
        <cdr:cNvSpPr txBox="1"/>
      </cdr:nvSpPr>
      <cdr:spPr>
        <a:xfrm>
          <a:off x="7162800" y="590550"/>
          <a:ext cx="2333625" cy="561975"/>
        </a:xfrm>
        <a:prstGeom prst="rect">
          <a:avLst/>
        </a:prstGeom>
        <a:solidFill>
          <a:srgbClr val="FFFFFF"/>
        </a:solidFill>
        <a:ln w="9525" cmpd="sng">
          <a:solidFill>
            <a:schemeClr val="tx1">
              <a:lumMod val="50000"/>
              <a:lumOff val="50000"/>
            </a:schemeClr>
          </a:solidFill>
          <a:headEnd type="none"/>
          <a:tailEnd type="none"/>
        </a:ln>
      </cdr:spPr>
      <cdr:style>
        <a:lnRef idx="0">
          <a:srgbClr val="000000"/>
        </a:lnRef>
        <a:fillRef idx="0">
          <a:srgbClr val="000000"/>
        </a:fillRef>
        <a:effectRef idx="0">
          <a:srgbClr val="000000"/>
        </a:effectRef>
        <a:fontRef idx="minor">
          <a:schemeClr val="tx1"/>
        </a:fontRef>
      </cdr:style>
      <c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CO" sz="1100">
              <a:solidFill>
                <a:schemeClr val="tx1"/>
              </a:solidFill>
            </a:rPr>
            <a:t>Valores</a:t>
          </a:r>
          <a:r>
            <a:rPr lang="es-CO" sz="1100" baseline="0">
              <a:solidFill>
                <a:schemeClr val="tx1"/>
              </a:solidFill>
            </a:rPr>
            <a:t> en millones  de pesos</a:t>
          </a:r>
          <a:endParaRPr lang="es-CO" sz="1100">
            <a:solidFill>
              <a:schemeClr val="tx1"/>
            </a:solidFill>
          </a:endParaRP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0.23625</cdr:x>
      <cdr:y>0.0325</cdr:y>
    </cdr:from>
    <cdr:to>
      <cdr:x>0.77225</cdr:x>
      <cdr:y>0.1165</cdr:y>
    </cdr:to>
    <cdr:sp macro="" textlink="">
      <cdr:nvSpPr>
        <cdr:cNvPr id="2" name="1 CuadroTexto"/>
        <cdr:cNvSpPr txBox="1"/>
      </cdr:nvSpPr>
      <cdr:spPr>
        <a:xfrm>
          <a:off x="1724025" y="142875"/>
          <a:ext cx="3914775" cy="371475"/>
        </a:xfrm>
        <a:prstGeom prst="rect">
          <a:avLst/>
        </a:prstGeom>
        <a:ln>
          <a:noFill/>
        </a:ln>
      </cdr:spPr>
      <cdr:txBody>
        <a:bodyPr vertOverflow="clip" wrap="square" rtlCol="0"/>
        <a:lstStyle/>
        <a:p>
          <a:r>
            <a:rPr lang="es-CO" sz="1600" b="1"/>
            <a:t>NÚMERO DE CONTRATOS CELEBRADOS</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0</xdr:rowOff>
    </xdr:from>
    <xdr:to>
      <xdr:col>0</xdr:col>
      <xdr:colOff>2286000</xdr:colOff>
      <xdr:row>2</xdr:row>
      <xdr:rowOff>114300</xdr:rowOff>
    </xdr:to>
    <xdr:pic>
      <xdr:nvPicPr>
        <xdr:cNvPr id="19" name="18 Imagen"/>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66675" y="0"/>
          <a:ext cx="2219325" cy="11239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oneCellAnchor>
    <xdr:from>
      <xdr:col>0</xdr:col>
      <xdr:colOff>85725</xdr:colOff>
      <xdr:row>45</xdr:row>
      <xdr:rowOff>0</xdr:rowOff>
    </xdr:from>
    <xdr:ext cx="2209800" cy="1123950"/>
    <xdr:pic>
      <xdr:nvPicPr>
        <xdr:cNvPr id="8" name="7 Imagen"/>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85725" y="13211175"/>
          <a:ext cx="2209800" cy="11239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oneCellAnchor>
  <xdr:twoCellAnchor>
    <xdr:from>
      <xdr:col>0</xdr:col>
      <xdr:colOff>57150</xdr:colOff>
      <xdr:row>48</xdr:row>
      <xdr:rowOff>85725</xdr:rowOff>
    </xdr:from>
    <xdr:to>
      <xdr:col>0</xdr:col>
      <xdr:colOff>8382000</xdr:colOff>
      <xdr:row>60</xdr:row>
      <xdr:rowOff>76200</xdr:rowOff>
    </xdr:to>
    <xdr:graphicFrame macro="">
      <xdr:nvGraphicFramePr>
        <xdr:cNvPr id="4" name="3 Gráfico"/>
        <xdr:cNvGraphicFramePr/>
      </xdr:nvGraphicFramePr>
      <xdr:xfrm>
        <a:off x="57150" y="14344650"/>
        <a:ext cx="8324850" cy="3705225"/>
      </xdr:xfrm>
      <a:graphic>
        <a:graphicData uri="http://schemas.openxmlformats.org/drawingml/2006/chart">
          <c:chart xmlns:c="http://schemas.openxmlformats.org/drawingml/2006/chart" r:id="rId2"/>
        </a:graphicData>
      </a:graphic>
    </xdr:graphicFrame>
    <xdr:clientData/>
  </xdr:twoCellAnchor>
  <xdr:twoCellAnchor>
    <xdr:from>
      <xdr:col>0</xdr:col>
      <xdr:colOff>66675</xdr:colOff>
      <xdr:row>60</xdr:row>
      <xdr:rowOff>180975</xdr:rowOff>
    </xdr:from>
    <xdr:to>
      <xdr:col>0</xdr:col>
      <xdr:colOff>9763125</xdr:colOff>
      <xdr:row>84</xdr:row>
      <xdr:rowOff>85725</xdr:rowOff>
    </xdr:to>
    <xdr:graphicFrame macro="">
      <xdr:nvGraphicFramePr>
        <xdr:cNvPr id="5" name="4 Gráfico"/>
        <xdr:cNvGraphicFramePr/>
      </xdr:nvGraphicFramePr>
      <xdr:xfrm>
        <a:off x="66675" y="18154650"/>
        <a:ext cx="9696450" cy="4476750"/>
      </xdr:xfrm>
      <a:graphic>
        <a:graphicData uri="http://schemas.openxmlformats.org/drawingml/2006/chart">
          <c:chart xmlns:c="http://schemas.openxmlformats.org/drawingml/2006/chart" r:id="rId3"/>
        </a:graphicData>
      </a:graphic>
    </xdr:graphicFrame>
    <xdr:clientData/>
  </xdr:twoCellAnchor>
  <xdr:twoCellAnchor>
    <xdr:from>
      <xdr:col>0</xdr:col>
      <xdr:colOff>9915525</xdr:colOff>
      <xdr:row>60</xdr:row>
      <xdr:rowOff>180975</xdr:rowOff>
    </xdr:from>
    <xdr:to>
      <xdr:col>5</xdr:col>
      <xdr:colOff>733425</xdr:colOff>
      <xdr:row>84</xdr:row>
      <xdr:rowOff>85725</xdr:rowOff>
    </xdr:to>
    <xdr:graphicFrame macro="">
      <xdr:nvGraphicFramePr>
        <xdr:cNvPr id="13" name="12 Gráfico"/>
        <xdr:cNvGraphicFramePr/>
      </xdr:nvGraphicFramePr>
      <xdr:xfrm>
        <a:off x="9915525" y="18154650"/>
        <a:ext cx="7305675" cy="4476750"/>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javascript:%20consultaProceso('23-12-13601555')" TargetMode="External" /><Relationship Id="rId2" Type="http://schemas.openxmlformats.org/officeDocument/2006/relationships/hyperlink" Target="javascript:%20consultaProceso('23-9-489916')" TargetMode="External" /><Relationship Id="rId3" Type="http://schemas.openxmlformats.org/officeDocument/2006/relationships/hyperlink" Target="https://www.contratos.gov.co/consultas/detalleProceso.do?numConstancia=23-12-13601555&amp;g-recaptcha-response=03AL8dmw-gA590mKVUegQvfBtsZbrf4KAC4QfW_o0t8v6aT-tBU39ehOr_EQjszg9Bj1b1gtZfo9y2Ovu5lRFsY3-WdV-mQrdYR2gCwbOBs5K3neWYbTLqOkj4wjye6-LNpJ5LjkH4YVztnjF-8CAz3C4YrnaXHnv334fhedHB4ad_4f-bQtIrzDozkvSfm5m9G6P42dWBt7s1Rd4YeZBpBm_m0E4L1hG9MHaVxGy_EOTm7FOWMq0et1MAd8xXU3woiyO0S8PplDOxWE1VNZrW0nk0RQrHwY4ZL-aeLWoTw7coY0LZV2QDr0Q1GTSnx-UAvT6pNnUwCpfc0N_tvJ8-6g7sobkCtIRrbeNyKLyaL8Y5p9vWyrkhvLWaIeFbcWjHagKWHK0Hyxas5-aMU509DBnqitjhhBmW5NgfsV5O3WL0O17Gzw7gc8efVUMKLIm1ilB581tPvkpCvOWKIwtwsFQ4hFZ3i-BXyTk11qJq9UwYnnlmLl5vN-cYd6ug5g2-h59jVFW8x_WiK7cCFtHzQDrYpXxh54ikLaFQlY9maLIE4KAEuEp-fY7tmqooSJ5HI7HPRBfHrNQM5BQyBz1M2I0QQNBqWVe6EIezz1FK3kYpNzaHldsW--fTBas_sbGHBFYXYq0KOr_q" TargetMode="External" /><Relationship Id="rId4" Type="http://schemas.openxmlformats.org/officeDocument/2006/relationships/hyperlink" Target="https://www.contratos.gov.co/consultas/detalleProceso.do?numConstancia=23-9-489916&amp;g-recaptcha-response=03AL8dmw8WsEBFP3aCgSgZZ-kk-OAvDEdzgoOWmXrfAhO06ZLAQxpG6_2uKNt0WZqEUXMZD2Ta7fXOuhEbZnjKZiPoUh_X5vxR0VGOBvOHsAe9id_QDiWGgK4Caa5mQSd56NpoM05ehpFTnaM_q54XT09X40lMUopE0V5DH6GI5uFNl830eL_Lhf5S4pOQkVwOuogPNl1RUiIPUhDjLzUU4SzTtfC0UHd_9t1bgekXcGezNvU_4uHCXByDxbUrCeaL7SL4IklvLFVgCgPfrrAHZq4XLOHPjhENB296CsykB5n4K6ebEJTH3zkW0URG5TL4Mooxu_o8RXsPGLGc3kD-AKCYQ36h-j9FBtd1tnBwv2bsohLbi2hvS8yppn8DvcJnlbvIiVhlqTsivzhgw901cani-pZjCz9GSbMZjPDMZZEaxbGD84HEceUf3jLmSPb0FWN63TTLng8Da6x7HJLVtBWqmmZpeuSXBB2OixnU6e8fOjfp6ZBLaeZw0m8gtS9VkRePhs1XpwohcgI0KN_YafzkGBbN7y7PymhaWSarnsK5Ote9FFQZAwTy1EYsQ1yXRGyuZPs7EnxcXIfn47dpnPBoFSBE3Jh0FIggjzT_VxUMhqWmufgfTYBlpkQVRMpKN4tWshjdP8RW" TargetMode="External" /><Relationship Id="rId5" Type="http://schemas.openxmlformats.org/officeDocument/2006/relationships/hyperlink" Target="mailto:planeacion@sanvicente-antioquia.gov.co" TargetMode="External" /><Relationship Id="rId6" Type="http://schemas.openxmlformats.org/officeDocument/2006/relationships/hyperlink" Target="javascript:%20consultaProceso('23-9-490010')" TargetMode="External" /><Relationship Id="rId7" Type="http://schemas.openxmlformats.org/officeDocument/2006/relationships/hyperlink" Target="javascript:%20consultaProceso('23-11-13540590')" TargetMode="External" /><Relationship Id="rId8" Type="http://schemas.openxmlformats.org/officeDocument/2006/relationships/hyperlink" Target="javascript:%20consultaProceso('23-9-490107')" TargetMode="External" /><Relationship Id="rId9" Type="http://schemas.openxmlformats.org/officeDocument/2006/relationships/hyperlink" Target="javascript:%20consultaProceso('23-21-37335')" TargetMode="External" /><Relationship Id="rId10" Type="http://schemas.openxmlformats.org/officeDocument/2006/relationships/hyperlink" Target="javascript:%20consultaProceso('23-21-36643')" TargetMode="External" /><Relationship Id="rId11" Type="http://schemas.openxmlformats.org/officeDocument/2006/relationships/hyperlink" Target="javascript:%20consultaProceso('23-4-13603890')" TargetMode="External" /><Relationship Id="rId12" Type="http://schemas.openxmlformats.org/officeDocument/2006/relationships/hyperlink" Target="javascript:%20consultaProceso('23-11-13597161')" TargetMode="External" /><Relationship Id="rId13" Type="http://schemas.openxmlformats.org/officeDocument/2006/relationships/hyperlink" Target="javascript:%20consultaProceso('23-21-36402')" TargetMode="External" /><Relationship Id="rId14" Type="http://schemas.openxmlformats.org/officeDocument/2006/relationships/hyperlink" Target="javascript:%20consultaProceso('23-11-13601638')" TargetMode="External" /><Relationship Id="rId15" Type="http://schemas.openxmlformats.org/officeDocument/2006/relationships/hyperlink" Target="javascript:%20consultaProceso('23-21-37261')" TargetMode="External" /><Relationship Id="rId16" Type="http://schemas.openxmlformats.org/officeDocument/2006/relationships/hyperlink" Target="javascript:%20consultaProceso('23-1-228699')" TargetMode="External" /><Relationship Id="rId17" Type="http://schemas.openxmlformats.org/officeDocument/2006/relationships/hyperlink" Target="javascript:%20consultaProceso('23-11-13598075')" TargetMode="External" /><Relationship Id="rId18" Type="http://schemas.openxmlformats.org/officeDocument/2006/relationships/hyperlink" Target="javascript:%20consultaProceso('23-11-13523812')" TargetMode="External" /><Relationship Id="rId19" Type="http://schemas.openxmlformats.org/officeDocument/2006/relationships/hyperlink" Target="javascript:%20consultaProceso('23-22-63913')" TargetMode="External" /><Relationship Id="rId20" Type="http://schemas.openxmlformats.org/officeDocument/2006/relationships/hyperlink" Target="mailto:PLANEACION@ABEJORRAL-ANTIOQUIA.GOV.CO" TargetMode="External" /><Relationship Id="rId21" Type="http://schemas.openxmlformats.org/officeDocument/2006/relationships/hyperlink" Target="mailto:contratacionalejandria@gmail.com" TargetMode="External" /><Relationship Id="rId22" Type="http://schemas.openxmlformats.org/officeDocument/2006/relationships/hyperlink" Target="javascript:%20consultaProceso('23-11-13603275')" TargetMode="External" /><Relationship Id="rId23" Type="http://schemas.openxmlformats.org/officeDocument/2006/relationships/hyperlink" Target="javascript:%20consultaProceso('23-12-13609190')" TargetMode="External" /><Relationship Id="rId24" Type="http://schemas.openxmlformats.org/officeDocument/2006/relationships/hyperlink" Target="javascript:%20consultaProceso('23-21-37350')" TargetMode="External" /><Relationship Id="rId25" Type="http://schemas.openxmlformats.org/officeDocument/2006/relationships/hyperlink" Target="javascript:%20consultaProceso('23-4-13604100')" TargetMode="External" /><Relationship Id="rId26" Type="http://schemas.openxmlformats.org/officeDocument/2006/relationships/hyperlink" Target="javascript:%20consultaProceso('23-21-37266')" TargetMode="External" /><Relationship Id="rId27" Type="http://schemas.openxmlformats.org/officeDocument/2006/relationships/hyperlink" Target="javascript:%20consultaProceso('23-12-13600284')" TargetMode="External" /><Relationship Id="rId28" Type="http://schemas.openxmlformats.org/officeDocument/2006/relationships/hyperlink" Target="javascript:%20consultaProceso('23-12-13597852')" TargetMode="External" /><Relationship Id="rId29" Type="http://schemas.openxmlformats.org/officeDocument/2006/relationships/hyperlink" Target="javascript:%20consultaProceso('23-12-13601739')" TargetMode="External" /><Relationship Id="rId30" Type="http://schemas.openxmlformats.org/officeDocument/2006/relationships/hyperlink" Target="javascript:%20consultaProceso('23-12-13603945')" TargetMode="External" /><Relationship Id="rId31" Type="http://schemas.openxmlformats.org/officeDocument/2006/relationships/hyperlink" Target="javascript:%20consultaProceso('23-21-37151')" TargetMode="External" /><Relationship Id="rId32" Type="http://schemas.openxmlformats.org/officeDocument/2006/relationships/hyperlink" Target="javascript:%20consultaProceso('23-4-13596138')" TargetMode="External" /><Relationship Id="rId33" Type="http://schemas.openxmlformats.org/officeDocument/2006/relationships/hyperlink" Target="javascript:%20consultaProceso('23-4-13595839')" TargetMode="External" /><Relationship Id="rId34" Type="http://schemas.openxmlformats.org/officeDocument/2006/relationships/hyperlink" Target="https://www.contratos.gov.co/consultas/detalleProceso.do?numConstancia=23-11-13603275&amp;g-recaptcha-response=03AL8dmw9XWW9AB7QZY8YZsMuJSWN-v50Ii3nbJKDVOy5qDOYnGokYB6Kuu9CW_z6xGWGlmDbyn47hqRDiBi44mE3yamgHkKpUwyfzuDhkQRTmsxs4_aC_6My7_ma0UK6OAgoMh5SgdEHyPh2HO_9CfTRvS9cgVf26xKJf4eq7hhTxXg1lNzHGa5t_WnkaNy0mvs08D8qttF4mwtD6htGiWM8wvgoOgOLy6_YKCFv19QlwW6T7vQ2zWQUIwGCeuHytGphVxfRycihImJXwnrAXUlEy-P7KJ6OML5e74vxBCiZ5W0WvqPOnLiP_u8K3y5z9wdpxSMIvbK-WBRjYM-xUs3moEyWCHabwQudhyxqekY672a6FKzEEr25ZiRqd0_n58dOy8pS3Y_SWgpgxzc83r5aX0d236J0N8vOnJMljQtcYjnh53SjNejmv0R3IV12BNqI5tfrrbHX-zGQHTPlfY7AZX4Q4h2ejM17nbQ4t50vPfdIrgFZLIBap94BdJDC5qRbv6FJ6ZUPJ6iUJuCKeNUyBD2OYFCN0BlHAow2zlrLwFfNs0XgpaPcJbcp_UeVU8Fhm7-C0-gU7A1HAwJdVfmFQzC8StzHwqP3iGITpd9AsoCOoxD1ybbMCcU_R43izcvWo2XhT8hCy" TargetMode="External" /><Relationship Id="rId35" Type="http://schemas.openxmlformats.org/officeDocument/2006/relationships/hyperlink" Target="https://www.contratos.gov.co/consultas/detalleProceso.do?numConstancia=23-12-13609190&amp;g-recaptcha-response=03AL8dmw8EN1p-8lfjPsJKtM_RoB9nCvU1IYEDROsN5z-OOBhFRNEN6174bZ1VwtHkFuxir3dHBKoRLMQxLbaKj5dTOdpuPzRM7x61sbXigZ5P_ddpQZGbpoh-3Bpwwfg_8boE4v2s0btv_ByHw025azsbCtoo3KOchxIJXFTKx2nB23Y2Ohij8ZP2EQeWgSPd2a4ZzlLAx75UQMQsT6v4muxMLUWW_OJBV7ltDA2w9aXk3jqq3CIn5zZ6TqCdx90xidRbEO4V6mBx8Nf1Rl87qu52Gk9CtTvOQsQj-erV5OjNB9dXW-HbGoBnGACk_cx0vpricVvrocK2auXYgus5QQbm1PTG03sXm3AsHMYFRz5eQx3HOIIxJZXHmbq9lhmLtFBB5RFvgnTc_JBN2ao8xGZBe_QigSQt4K3ULMsQ0psgw6SE4A2ZrmDMJ5i0g6qRw10xy9EDYKwfTrub0mRl78Z6SlzaaPheBaxlpVUWVMnk9uUFnMw3tYVFyz32qVArJSH9756ZyJOIVnL_kPP6o1a56OVzvFIzudOgmnDfswOXHW4qbK0eEkKNE32-vcFHidisY8nO2bW4AwDOWhIIS-GVosghxvmZLWa6PosYsGwVNazGGH5phTcV8KwVExh-DD4DXHlrMoEV" TargetMode="External" /><Relationship Id="rId36" Type="http://schemas.openxmlformats.org/officeDocument/2006/relationships/hyperlink" Target="https://www.contratos.gov.co/consultas/detalleProceso.do?numConstancia=23-21-37350&amp;g-recaptcha-response=03AL8dmw95T94Cg4bWb-q-tlYo_2ORc7umld_Y3B98T4q3AhoJ7pq6nC19R6dz_x8Qvzi_At9tL_N1McjDBZKZD4IpkKLEG7yFuaSH6H0ruG3daMpP8qv81SQKhKneIJv3WXZhJxT7Cty5HXEaZzCscT43AjqYsSmUdwQhnwt_iRKWeT4LBfRo5tPYGIBiPnWz8-4Gfar3cUskdk-6QLZHFNjQLmF9Vm7k3ZMxvgY4exeJvHKEhpg7rq7mT-WiE4XeExuvh_K2uuLB4jrna03uVxT6Q5ijtS774xM57FuKs2CaTEfc4nfKzD2V2IKN3_ookUL1rMzECh2n8e-wiTElJqotl4FEOug77MdWuqFrIrKT4aNs1yvZzndZ9Oz7CcGMRqw1qimDCClzbaawywkPHQJlirioReSUj9w9OkXBj_oJmIaX7bik39J7PtkcdhyNIirehkYV-4JXYxEjH889N1slPzQozFRbY1y2LWbxTGhPB4xc98PakwCQyzjxZ_qxeN2qnDuBK7H9p6LgCHXMK0-8wlOHBCejlH6uCOsCE8Jdie0lHxz1AR9FgArG5jFcgd5EqFJa-qFkZNfFMselhaB4NsQstmZSzozEmU9JgCtKbO1OOgs7K9Yhyhpmw7jIAeMgHdEQipwJ" TargetMode="External" /><Relationship Id="rId37" Type="http://schemas.openxmlformats.org/officeDocument/2006/relationships/hyperlink" Target="https://www.contratos.gov.co/consultas/detalleProceso.do?numConstancia=23-4-13604100&amp;g-recaptcha-response=03AL8dmw_O5yVyn26B4pbWEx08rO2rQoUmfnD88pnajVrEvOVQDek_18OKsfmTM9PuXAVmsMR_T0BN4oxgzhZ3zICJ4s6lCxECCvUIK21tCEa-zudX9MlHYVD-uSA8rXaYElR6I41AdnQNR6MzmUCl-AwvwmIhTZwcJMHNMBmzG9R-iMC4XXnWPn_7v_VoerAM1gzKdNG7TFQf6FqVtgPH_3W7sYjhBg7SEDzITiW0XdyU1RSt390EaSnvw8NVU3gIDozLfNhE5Ec3criybOBzdG0uhw2sy-y_pkC3oCRZnnjaehpD-H2-b6NKRbZ6orc5FPjsMBUEZWKTvLQlF0FB_kggLFKpeIWw9V9b3lb6yNnzYcmUTxZb1MyFNngomUNKdC_ES9N9zJKvPfQ5EHpyUzT4ZZCAhf97GPd5wid5WJcLEQIo5mHkbMPebFWvREnZCq629ioKloIzLwSIZ62WWmltFhBkJSsLpWKEShAPHxDGrqKj5JLCcvfFBY3DkdW9OC3Jxc7OqCZnZ2b1do96F82Y3mjYFzAK65wU1gTWW8kOjlf3Ui8StWe3RzyeOkKkrIg7eEm2K8ICFkUM97F3_zL27_-6M2o1ry1pTSfSANJnpb4KVVHpBM7DMrvQUVMURk0HrVSB6mRi" TargetMode="External" /><Relationship Id="rId38" Type="http://schemas.openxmlformats.org/officeDocument/2006/relationships/hyperlink" Target="https://www.contratos.gov.co/consultas/detalleProceso.do?numConstancia=23-21-37266&amp;g-recaptcha-response=03AL8dmw_b_AwWi3HF75o_GyrzvVcGx2ssdMfPFQG5AzmFK3XJYhjxBlbYTfD7LELkzwrSvkc6b-_bRw7uJW6FNR-XSqpSo3k0A_7WbzhHJJQpP7je9p7R0YP6S8F5aLgB-UcRSC-0BG_sFnNBx02YNtAhFgxS-nueCWLbMTAo3K5Ff1I32oWGyZTdSxKCoMnU5jIGa-xcWNZHb93234NUgsDe-WWxLHZg84C2leZTohYrTlJ5SX1k23ibsS0alPgzoi5vMpDZiBvMABhfvFv5Q5awIgsLYfZLuoNaCjaivU5jICxbfcgm3Zo_WNq1xXPshOcB7BWrsMdNjTvQ2EUU925H5x8XNX67j0WFbxEhh25Mr7p5kV80hwm0ABKrSNsd3SpebIPhbGOHhLwZ9K3MuQGRV7nU5y1YyaDa4f5ehZZDWZ2BC7nbBt1MkGK-dwRvjs4MPelyTXJ6XtC5ntI6OG1bI8ODXGsEask0alHq-rbf1t4lyyUYt6JoBNXn09kGyBRy8wnzNoRdIkX8MNLlWehrcGvaptex6QOzTA4zt2uitnnofCMQOhSBvaHr_i5ErweVUcb21tQ4s2Z8drfk3opI7uU7e52bl4pJ_StNj6ZFUvbxOoZT1O_HyeaGsNgduCbiJbnj-qaf" TargetMode="External" /><Relationship Id="rId39" Type="http://schemas.openxmlformats.org/officeDocument/2006/relationships/hyperlink" Target="https://www.contratos.gov.co/consultas/detalleProceso.do?numConstancia=22-11-13164330&amp;g-recaptcha-response=03AL8dmw8DjiyEXjCK8PAjSugGZKHTYGcBIjczWyKzDcr-idRbPxrft0VrDYS_vdiNZB8QsDMwkqo7rVo40za1XdNv8xple1QMtvcLdH2S_6paFPXpX1ri0Iv6NdBR82abZNA5L03KyKLx5EF995XBLNlpTNKXmbOBA2dU5CWS2-g6RfVO9o7xJFv1uPWRjZuSUE4F_vWKKBdy77DSIs_cxIY1HMDkoFtPuOUdwSoC3DJK3zNUIPFPRriP6cAScJI3Pbg8gs-qkOKIm0hF9s0dlgTKCYOO6HaP9JYK0QNB7KOZY23ONnPcBlglxP27J-ii5dcBMLaQMpqa_JqbTZ_JyglXFe0P09EiimuG31nobzhuuT0o5ZUTwGuXdujKYtrOsNcMJYOqxj-7yGXNRq-T82kS5KUdMTFYEUMgr80myq3W_T-GWJlckAGtRwqXN8w8ZpKmtBpzHAxZh_MEnnzfry-K52NwHMQMsZvxpIc64oEx-sFsjrwtUPEahMqMP6GfVlOC-GA9b4GRiffwgpbFq75rjLoqqZb7ahMo2ZVaBxKa9gZZWO754yPTvjM_V6cK_cv6DrJ0YC4s3eCvPmaS7SpRTVySvcD6dCGw6GuvSV4DpTSyj1ViRUx-ZDSiFiMbkrsvXyJPC7r3" TargetMode="External" /><Relationship Id="rId40" Type="http://schemas.openxmlformats.org/officeDocument/2006/relationships/hyperlink" Target="https://www.contratos.gov.co/consultas/detalleProceso.do?numConstancia=23-12-13600284&amp;g-recaptcha-response=03AL8dmw8-X7FghAko5vuGEU8vfpf8j4sRiN5HH04tnZ1aAm4ucF2gZOGN16OPKTKbFWAGaYqZ3xsbRUwZ1en80xj0gOQmehN_bB-4TMzeApvfaENVVpDeDSXa3jF7sDHzrWPk9FrAVRBZz1IqUERt8PnNLxIn-v9sKTxrcnPJfAP_ouCOFYolyyVHBLWNgnTgsrHMZIxOonoegZ8MmVND8yBrv4wAPsQt1kuPQPeHmGjpj_Zc_UU_VDQpOeZJ8gMxzQ8Hi_VO2rQX7HnfXLkD95ROqUgNKGoURdfrQBtvQyYJhMa-M-di3HSQgWHxwIPQrePHALIe__-kLBEn4VytCFtCdSweoSXRIyKnn_ha77Aig35kcRkr-2XZIGuwq0_vRVvS3hntmhEqDvDKyTxSots-dsZnPImFXmxhCN5n8fUFzmCS2qk5VwrnrY8OitEB0mEEic8yZyMDlIPGOp7CqmhWTQMO8-zcjG7diPQiNm7eCg27MA0Htx3sa17TL0Acs_YPOkp1RU49DFFU5NzkvjYCnoYqGO3CPxujuC0U3P2N--IVrMcpd7TKZ4LtGliZ7xWA5_xASTEzBAXUj2Uv0QsRmcS6xkm6wBT0PkRrTkgWTRz_3B2sSKau6JQ4WukrpeEn8ntf4ceq" TargetMode="External" /><Relationship Id="rId41" Type="http://schemas.openxmlformats.org/officeDocument/2006/relationships/hyperlink" Target="https://www.contratos.gov.co/consultas/detalleProceso.do?numConstancia=23-12-13597852&amp;g-recaptcha-response=03AL8dmw9EEaBo_pm6WDxbyqy1bHWRi9BaKgk6GD56jASkiWaPOtZJXJYin3GhspTe78iQLB200MLTCA1T-UUNwTU_0i2HZituUKWcx79dfD2sP_GOrGtH_gG8_Rmby5fv5tVf7UPYY16d0W6vmo7VPGpxOkQ32jmeViA3dMew5y6AB_6tljWHCQh7BeUC3QfSLhJS2lneUFDvYxG5g7Inff-GBLggf97jWb4ncN9Y0VlXXSzo6-TiyuWcLTT6im_Fo8i1iur8vzsRFaIw1h7pKuIMSRAf3TW4sTdi11LpZZvrH2jP8uRFXHE-3Fv6Vd-t8xehkjX7P-AjB-DlezCA0quy-FB0ctEwDVWe50U-Vapco8JxQWeoVN4_RTOiC3nKBdc7enCNXKIT-R9vqppSaeFfsFDRjal7I67DOiBzIFmOpzPbvKirmshPlC5HdXo3isytNtBXCypxb_y9FqZ6I0EnhkGey8nT9rZJQinef1fkmLA6GxaY1P6siErrsG7xkWL8ZEBWu8rOKzaWTeCP40sWU3HXnBFVOpjqLV76VMYU4V2P0K1R0JsUX_AMF6urYuQJN4zfP_X4MgYEjZr8odZwH354MJWp0s4Y9KkpcXPV7eVDOhMSrfznYMeGz_mc7H9xtpjz3H_X" TargetMode="External" /><Relationship Id="rId42" Type="http://schemas.openxmlformats.org/officeDocument/2006/relationships/hyperlink" Target="https://www.contratos.gov.co/consultas/detalleProceso.do?numConstancia=23-12-13601739&amp;g-recaptcha-response=03AL8dmw9JLNy4S34nmAh2gdn3CVfPFt6UXmfvWa2PIYuDxICw1fc-vTcu1QUUzX3AJSr6agXSFvzFD1-UvMgGAm3eIRzScSIl0kWzlypAFRNfywgolc03ZBpW5W6xEUhV62_QURE1UXGkJZzqOu08Zg14cTCiXW590ZoT4IyjEntjLii9BM3KY-7hXMLl7y9Do80aVjUO_naaiAKs87z80zJVjg0M1D4QI8u-qYk68yQhosLSxHQv-A5kGYgrzZzMbBTqJYUwOBs_rIFy7RIXXfYZrT-8bTIaQhMEKvFVPkiNQyEtqt-2YK5yHLUnKmmgShrvnEixMfpowgGgX0kKQtIjhcFwf5NNke6GU3umaOUpdESqCrLM9-0FCf8ozXxIdJZ0grLArKlEax7hQ8qs_pPO7kNkzvhRgK8FJoAbs0JqtvnBKet2zdieQgXGjT3wYsxs4H-K9lxJs2ntr038OchMwy8ZxWfKrFrGyuQt2WONwcXuZ11vXdN3PSAEAfzgkoBKQ7HerHr_P-VpwNPDUco04zfskPe6FvKRKz5f-yN8pbR_jOdIfiaWp5lksqrKnKmFTSwYtWIwQZ9CmvVCEPFb5UJirliK-JIPcEuQpPul_XWuveHNxS7TaffeTmdNHkjkkuWIteAs" TargetMode="External" /><Relationship Id="rId43" Type="http://schemas.openxmlformats.org/officeDocument/2006/relationships/hyperlink" Target="https://www.contratos.gov.co/consultas/detalleProceso.do?numConstancia=23-12-13603945&amp;g-recaptcha-response=03AL8dmw--rYbBOTUy0f4FeQDpiSaGdzNOWcuaRF3iRdlv__YAcr7jYmYHRyraCd2S_hUrrkFHLL7EccbVm0U-LDMLeID5m0Du0bE80EglvdIyBTtVdYufxGj2ljUG33wMJP8XRhgLNb8ZSQzv-jzj0lzJzTLLqt0DWGlpClUVuFvPTiOIX-5EdUezbHa361W7-yzm4syzTWqsB41CVuPcm1Mf_Rg0X_a-O5lXUiKWjZnRNifBSShiVJ09wwaihKt-S85-aDMSmNF5o4Mwi-ZW-MeOUD-bGear5OX5-NXyMn2GhUq-XptyW-BNf5njfjn1KfeXObOkB-T-x12eggAYOZDs4_Q1AqzAPz28UNr6y8zyX99dPUGxPFzlBIPQSsmpOkdVzr4mbJ0hiAwP1yEve6gsS4x0blx9Ao1-qEo18kBMn-Z9wiEzU3P8WtBAiLZiem-K5inXJm6ZtwZCvzEtMzMBMg8YWHNz09wiVxuZRp-NvibkVFkIfSJ9lZrd1cqW3CUGQcy-yBIsWGjkmkT6KdurNkiy8ksd4RVuymRZBBklggSPfGrGQl0BPjFwFAjvuw1r0mHlVNb0DhYBFKyDL79QTps6EzCEzbSlmOAZXKyRDlgrtheOyaVSVQJzVC0ELBOa3VB4m33p" TargetMode="External" /><Relationship Id="rId44" Type="http://schemas.openxmlformats.org/officeDocument/2006/relationships/hyperlink" Target="https://www.contratos.gov.co/consultas/detalleProceso.do?numConstancia=23-21-37151&amp;g-recaptcha-response=03AL8dmw9BSvhClPsZgOyUZOltN9TrZbIi-Ool1OUPeyKkTwf57JYRGoL_JBQZvKiKyu122tcFtBrc3TH1BjKqDeoWrh1N6h4qLR0uS7kiUoqtthbft1PL_9q_kR1k0DeEALNp61VeN5P8parmrGI0CJFHNirxh1WxNRScmVBw-zlzk09u-wVHhd8RqA2jkIcdBqmVBTlgNvN6A9qAvTVSELjKWOCmKFsVkeli7jAa-sixFieC3Ir9fqSscz0i-rSBHrbiIL6uvveZZ1Zk80NkIwll4CsY2fSwmgjPN2stD_MqPlLyG5RAPZy2AmRuu8nvvbAHJ-6KtJC2B5WoiciXZ01ttwaAMioE5gTud3v5dT-PVQbZPDeI1jlKLeMH6LPJYaFbb1ouplj67oR67a7OzE5Mv_VVnWMOQBv2KwKdshxuo1Z9xIRK8U_vzTeRmx0BHwF2YdXEr8_GapXxwygAj2vMKfj6WqCZKpEmCjOdwUI18AJlpr1JlfLan9Xg-xoqcc8XVxO6XPrA2s4TrSa43qcAa-xjd6Xr5bXxV86284Bzm9-7gzqxlp5IB73LmRYz_b_OzIT2AyoxDMUt0yUV-rQ65IjE4PwHRnO8OmW6cRiqgQjuZ4iyo3BJKIKYKLJ9cv7rOcNmpC8j" TargetMode="External" /><Relationship Id="rId45" Type="http://schemas.openxmlformats.org/officeDocument/2006/relationships/hyperlink" Target="https://www.contratos.gov.co/consultas/detalleProceso.do?numConstancia=23-4-13596138&amp;g-recaptcha-response=03AL8dmw8UzDp0sv8uFjuFQvDvG9D90shbNVt3I9fgRb94Spf4KQssuDG1T3jgvB5lMp9R_GEoyw4lZWOulUhDmwyNs8BvssdS7g4oJFys2jBEj9p_7F1z1LhY5_yQqjvfZIy1jMZA3kbNf9XwPOSvWB3yPnhjrqimHCDbR6a3Lejn6lEixkcH7KODQHItacbasxUe17c22J03Cc5X-LHCcEs5FyCBDKQFd4_ZlooJbM84CjVFNQU2YUVfUYpQBL5RceArwxXzmRglsEzJmEDW_QMeq0QwIGYNsA45O-DJKohBU_kpg6M6aYdInyFnA7TANic96Vm6egBbyEh0vixzkvRWat3x9SKBVW-tVkfkMKkl53NMnhOcxk29Pt9VTe7EdeTmGyuG4KKUWbPZfCYMrwiRqTiY5zp5cEv39vOZtEoX7qTQcDouPwPgTm97j9P4D734WQlSHcY1UQGHlz8iq6_NYi8gy7mq0bEf0oGK2aobgzoNOeXrb1l1rDdB-D6sIJ4u_iHcQqVSKNA2wVLCd0gRePSAZ56slYVB6jmQJm5RCE9ZYrqG4I0WxbWKGVvAtNwKth1H9HCjIqZD9P2ptydPCZoOF0uKCNea9siNWxOLu9UJpaJ_RmAQDjJvPr8GzOEGSst7v413" TargetMode="External" /><Relationship Id="rId46" Type="http://schemas.openxmlformats.org/officeDocument/2006/relationships/hyperlink" Target="mailto:SECRETARIADEPLANEACION@SANTODOMINGO-ANTIOQUIA.GOV.CO" TargetMode="External" /><Relationship Id="rId47" Type="http://schemas.openxmlformats.org/officeDocument/2006/relationships/hyperlink" Target="mailto:ajuridica@ederemburitica.gov.co" TargetMode="External" /><Relationship Id="rId48"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javascript:%20consultaProceso('23-13-13594696')" TargetMode="External" /><Relationship Id="rId2" Type="http://schemas.openxmlformats.org/officeDocument/2006/relationships/hyperlink" Target="https://www.contratos.gov.co/consultas/detalleProceso.do?numConstancia=23-13-13594696&amp;g-recaptcha-response=03AL8dmw8znv91Ri0yqO_2jlVzQMgp7lvXn851tyUxajDdIvqYMhqySy-jsysoLAAcb-n_fBTtEdBnFsCdvvlxq7Zv2si8y7AYJkoDXkZ7hT5mHZJwPtRbFlxsSONiVxKlzqVtEwHbTL2-kN1oUwGpg2as2HT7HcFfbi3mDr9AViooNcpKj-pgQh7LgLZcrj-loEB6Xls9c8x2A0rXYh4Wfj3aeXOEVIiFo9d5M4v8MqJZvhj1gmnNWMaGU29IKFK7ZpDdi33Myz3PoRzEvbeBjMciwkxOlcq7oXv3BVNUTbkYXXK08W_JMalK_XLOF8yfK3kou-KC63dtxm8nqgA7CA_sv9yDfhkDAxkqT6zej1Wdrv3namtyQpHDsamMOCQWGS7aaln-FNpfS2Ro4MZOlTAtwkckLCZHYkN-weBuH4RTuF3F4UGesExiRPdij-KcG98omaEK45jGyvRnYyPMh9fhuzKQt83a0Jne6uMi2CijfXWF4ttvhOhrOva0hEqE75kmj2MBXze_BG2PQSdumcUW-2Wx01pNKuTY4zjCxv1XvznMg7I5MNO1hEjLu1RdCOkC3qyqT3F28xqWqPvrf1UUs4rrNgcVgcWuVqJnmMfr7sBe3RiVmvLO9Vru9coog6S31nFlNHj6" TargetMode="External" /><Relationship Id="rId3" Type="http://schemas.openxmlformats.org/officeDocument/2006/relationships/hyperlink" Target="javascript:%20consultaProceso('23-21-36979')" TargetMode="External" /><Relationship Id="rId4" Type="http://schemas.openxmlformats.org/officeDocument/2006/relationships/hyperlink" Target="javascript:%20consultaProceso('23-13-13591518')" TargetMode="External" /><Relationship Id="rId5" Type="http://schemas.openxmlformats.org/officeDocument/2006/relationships/hyperlink" Target="javascript:%20consultaProceso('23-21-37230')" TargetMode="External" /><Relationship Id="rId6" Type="http://schemas.openxmlformats.org/officeDocument/2006/relationships/hyperlink" Target="https://www.contratos.gov.co/consultas/detalleProceso.do?numConstancia=23-21-36979&amp;g-recaptcha-response=03AL8dmw-mY3mrMpyAw-a_CKKTti0W82f4IoZyYmzS3QKqRcqU4mFd_6O-FAYsks9j8tmR2Rknm8ZKgCjhSKBkYSqbwcdo-iX_RGjp_-HWa8_-HZdyRK2Thp3TgrOeTatsN7cpElQKfjDjOQ7UWDuH3fd0HFKzZngYemYWuWK2fOvJL8R1CVczr3nKTeRHAGgDTqGh5XYxoyppTGyDHZ-fjUgj-_j87uHJgwSf4IklJq7MDPy_P72TGJoUdCgq5M0lw1e8cO5udym_qqFqxudS0qRIxrmBkkcUu6BqzhYY_euc-_uZAlwcv8tzg17RMQ8cornzOCChIeFadWvBZFEfnRM3qxYWQCTgJml3XKONUalR8E6e76nXp4ltSbG0h9QPmZNdaXXERgcaH3ZTl42LvGF26x40iSahVlZfJlVKiFj7jDitXa_k5AYfFVDJNcg2c5E_r4-elfKT9vg4xfIUkmmGCT0UtZRD23GV4Ev3hz3g85KNZ5U756iJbMlg1mQNsOBaKQGET__74dWouwtEN5rvEYMtgAyhUnNCIVyDIUAnhT2L2ZB54ptqYFXRj2rL3NUTaXHMTrMSk0lBDRLpmu-jCdU_p811FM6Tks06-uZrBU4wSsSK6hJfc7c49DILw1rg4Bzdfjm1" TargetMode="External" /><Relationship Id="rId7" Type="http://schemas.openxmlformats.org/officeDocument/2006/relationships/hyperlink" Target="https://www.contratos.gov.co/consultas/detalleProceso.do?numConstancia=23-13-13591518&amp;g-recaptcha-response=03AL8dmw8c3k0S7uVCRR1Xmq8TWMRjKib27mpehzhgR1DDPMewSzz_7gs05LI138VvECGLS4-Xab3rJbmeB_PxVydN_KgoB1iJI_MZDsg7uQUIauk41KptkrlNfC3-rQherWbIHVykfQaL1ZR-WelKXhbB2Vq6C0Ywv6wFqSlmkY3avI2BHM44DRFYs9wImQHCeCDdLhO_twIFfEu4nmYIqDOwulq4hrSsXdrVTH4RQ3OY84f0yoXfIf1kl59rnatDgQFd_IA7JVLytpDIRuNVANkgwkG33eWXs9iu6gW3MNI7jjLwwY3i_MS_BXIwuN5IIdT_3HCfrbc-IYz86pAFabWLK_vqfzLgIOQpUibHvBcMZZFr7oG8f9Qu4tIo7c0pfAOpyOr7DJa557EXsWn86vdkv_4_DRomkYEHFTB0ruaQxJ3skaQ6718jXfLsc-yV_7sIms5TgzzSkdwAH_4CZvHavR6_s6qxKkpk0zwqnNgSYaBpGhLQo1-IRT0Qj98jWLdEtq_3Ogm74gKqYqxupXjzxzkeg7--nSnXa9EDVie0PY8a5dG5TMdeZlttJc2sJoXwBd8b4ZhWsCOC0xtoAenAAD8Jz9trPouki-cpk4gPx5EhuVKmHcTz-EkkmMcwxHiLP5ME3xBG" TargetMode="External" /><Relationship Id="rId8" Type="http://schemas.openxmlformats.org/officeDocument/2006/relationships/hyperlink" Target="https://www.contratos.gov.co/consultas/detalleProceso.do?numConstancia=23-21-37230&amp;g-recaptcha-response=03AL8dmw8YXaRD7nC0OsOAVAaU4zUDzodZx_86hsAjWgpdjflgT-G6KW_ADtfJc-TZPB1Dxfa04vk2zpi1yef3DoQGiyRz_eRh_Wj36fn6Zk9VHcY0TgZiUnRvOjc_mee325eGC9Nsybo1mkFGDhCJ5Ryvg-Dcj3iudnab8gW3fuYKlD8RcEUl40smdgY4FSzXfyGzqnuKKaJUtVxGMB0g-ERYAZTLNFAg3WD3PCxXK5clGIZmMPOsaAJ9Xz4kYXRyCIz6Ir3URju4fUpQcdJuUCBncyIFk7tfcBxjIOieWPtG80U8qsmgZfm_ywePNrC0Dtg0Kjx_q5zXD5PyhBCo1KXyUSetus8sxFE4zpblWobVBAy7LobFWYHDr8IikKOnPHZfCN8MgmKD61wGRKQUNMM_juB2g1zBk2GAdddaaaAHev4HnAD_CJ3Hq1u3YkiwS3wzOrZtrI2FV5lG71hReZW7PPwkqiPscKDvWmJNls6Gff_DzMjpPMk_JhCyMUmaWyhinEDrZ1eabPFI_MiGBFS4pFSbhR3SJu_ldYaqGeVDliUoGaaoX5HQ9uuko2vdApYDMskEZVdTATlYeK9Mr_5pDxy98veqMAIVAYAtB3zdZaSWPMXA8Ql8WGQeC9RWpy6NQVaLNpIBtMTkNvryLGnN1rLQT6UBOg" TargetMode="External" /><Relationship Id="rId9" Type="http://schemas.openxmlformats.org/officeDocument/2006/relationships/hyperlink" Target="javascript:%20consultaProceso('23-13-13607073')" TargetMode="External" /><Relationship Id="rId10" Type="http://schemas.openxmlformats.org/officeDocument/2006/relationships/hyperlink" Target="https://www.contratos.gov.co/consultas/detalleProceso.do?numConstancia=23-13-13607073&amp;g-recaptcha-response=03AL8dmw804IW_aqPPDUPcrM0Tndop3SX_NA_2SdpxW0l9Wt4NUEyaVbBbJu2JHFWPo8cYqNeYzPEymw-TOu_6p9_Jss7BjU_OEM4bxMJonRThkbHYWbgV1PKganaH785Uc2CsdGFBBzE8xFkIXwnrNDfjtHVMOZsVykOSBsnD_9QmXQJGBjX_i1OdqSwOqczsN3Y6aPhfPkPzkRtnO4sLG2CJQSzMSjxlyVdUvltkJCMMWYnopoUiGCEkolIUQEHpu10lSDiTiHaByl1tj3SpPeEnG1ij9t8v_k2KbeQQNYb5sz1AluSXsZj-c-xpPqQubNNenuUcUtof90fA1giat4qFXQZfn2k63CCGXvCf8kKzWzzFmTiyI5Z1zREHqDuW13sw9ZsTp7w3ZaSHsASZqiw4QjYW0FSqqVLd0uqxvj9V9eggDJe88JVAJcRKoTQXNGifeW8mWwj5xqmh3OFu5jy2Iu1P0tFpKDu0EL8RBbX_yn_tGb0olFpG3s_IPCnrZS37WiNvewdwP1QEnIcjPJhJHFNK2U6lhbAAxEFic1CaFm9-TldcM7jt0cmD3OE3aaJDtbbwcP2wbFlYm9lqQKYRkkvUNoel0e6GK4ZTv96l--VcGCPh7TijPTTFRdgh_BtnMCPrxiCP" TargetMode="External" /><Relationship Id="rId1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R86"/>
  <sheetViews>
    <sheetView showGridLines="0" tabSelected="1" zoomScale="70" zoomScaleNormal="70" zoomScaleSheetLayoutView="85" workbookViewId="0" topLeftCell="A1">
      <selection activeCell="C58" sqref="C58"/>
    </sheetView>
  </sheetViews>
  <sheetFormatPr defaultColWidth="11.421875" defaultRowHeight="15"/>
  <cols>
    <col min="1" max="1" width="152.57421875" style="0" customWidth="1"/>
    <col min="2" max="2" width="20.140625" style="88" bestFit="1" customWidth="1"/>
    <col min="3" max="3" width="30.00390625" style="79" bestFit="1" customWidth="1"/>
    <col min="4" max="4" width="21.00390625" style="88" customWidth="1"/>
    <col min="5" max="5" width="23.57421875" style="79" customWidth="1"/>
    <col min="6" max="6" width="23.28125" style="88" customWidth="1"/>
    <col min="7" max="7" width="27.421875" style="79" customWidth="1"/>
    <col min="8" max="8" width="24.140625" style="88" customWidth="1"/>
    <col min="9" max="9" width="27.00390625" style="79" customWidth="1"/>
    <col min="10" max="10" width="22.7109375" style="88" customWidth="1"/>
    <col min="11" max="11" width="27.7109375" style="79" customWidth="1"/>
    <col min="12" max="12" width="22.140625" style="88" customWidth="1"/>
    <col min="13" max="13" width="30.8515625" style="79" customWidth="1"/>
    <col min="14" max="14" width="11.7109375" style="88" bestFit="1" customWidth="1"/>
    <col min="15" max="15" width="25.140625" style="79" customWidth="1"/>
    <col min="16" max="16" width="11.7109375" style="88" bestFit="1" customWidth="1"/>
    <col min="17" max="17" width="33.28125" style="79" customWidth="1"/>
    <col min="18" max="18" width="14.7109375" style="88" customWidth="1"/>
    <col min="19" max="19" width="29.28125" style="79" customWidth="1"/>
    <col min="20" max="20" width="11.7109375" style="88" bestFit="1" customWidth="1"/>
    <col min="21" max="21" width="26.140625" style="79" customWidth="1"/>
    <col min="22" max="22" width="11.7109375" style="88" bestFit="1" customWidth="1"/>
    <col min="23" max="23" width="26.421875" style="79" customWidth="1"/>
    <col min="24" max="24" width="11.7109375" style="88" bestFit="1" customWidth="1"/>
    <col min="25" max="25" width="28.57421875" style="79" customWidth="1"/>
    <col min="26" max="26" width="11.7109375" style="88" bestFit="1" customWidth="1"/>
    <col min="27" max="27" width="31.421875" style="79" customWidth="1"/>
    <col min="28" max="28" width="17.7109375" style="88" customWidth="1"/>
    <col min="29" max="29" width="26.7109375" style="79" customWidth="1"/>
    <col min="30" max="30" width="11.7109375" style="88" bestFit="1" customWidth="1"/>
    <col min="31" max="31" width="27.7109375" style="79" customWidth="1"/>
    <col min="32" max="32" width="11.57421875" style="88" customWidth="1"/>
    <col min="33" max="33" width="24.7109375" style="79" customWidth="1"/>
    <col min="34" max="34" width="11.7109375" style="88" bestFit="1" customWidth="1"/>
    <col min="35" max="35" width="23.28125" style="79" bestFit="1" customWidth="1"/>
    <col min="36" max="36" width="11.7109375" style="88" bestFit="1" customWidth="1"/>
    <col min="37" max="37" width="23.28125" style="79" bestFit="1" customWidth="1"/>
  </cols>
  <sheetData>
    <row r="1" spans="1:3" ht="45.75" customHeight="1">
      <c r="A1" s="120" t="s">
        <v>35</v>
      </c>
      <c r="B1" s="120"/>
      <c r="C1" s="120"/>
    </row>
    <row r="2" spans="1:3" ht="33.75">
      <c r="A2" s="120" t="s">
        <v>86</v>
      </c>
      <c r="B2" s="120"/>
      <c r="C2" s="120"/>
    </row>
    <row r="3" ht="30.75" customHeight="1"/>
    <row r="4" ht="25.8">
      <c r="A4" s="7" t="s">
        <v>26</v>
      </c>
    </row>
    <row r="5" spans="1:43" s="5" customFormat="1" ht="31.5" customHeight="1">
      <c r="A5" s="8" t="s">
        <v>25</v>
      </c>
      <c r="B5" s="117" t="s">
        <v>48</v>
      </c>
      <c r="C5" s="117"/>
      <c r="D5" s="116" t="s">
        <v>87</v>
      </c>
      <c r="E5" s="117"/>
      <c r="F5" s="116" t="s">
        <v>70</v>
      </c>
      <c r="G5" s="117"/>
      <c r="H5" s="116" t="s">
        <v>64</v>
      </c>
      <c r="I5" s="117"/>
      <c r="J5" s="116" t="s">
        <v>63</v>
      </c>
      <c r="K5" s="117"/>
      <c r="L5" s="116" t="s">
        <v>61</v>
      </c>
      <c r="M5" s="117"/>
      <c r="N5" s="116" t="s">
        <v>54</v>
      </c>
      <c r="O5" s="117"/>
      <c r="P5" s="116" t="s">
        <v>52</v>
      </c>
      <c r="Q5" s="117"/>
      <c r="R5" s="116" t="s">
        <v>51</v>
      </c>
      <c r="S5" s="117"/>
      <c r="T5" s="118"/>
      <c r="U5" s="119"/>
      <c r="V5" s="118"/>
      <c r="W5" s="119"/>
      <c r="X5" s="118"/>
      <c r="Y5" s="119"/>
      <c r="Z5" s="118"/>
      <c r="AA5" s="119"/>
      <c r="AB5" s="118"/>
      <c r="AC5" s="119"/>
      <c r="AD5" s="118"/>
      <c r="AE5" s="119"/>
      <c r="AF5" s="118"/>
      <c r="AG5" s="119"/>
      <c r="AH5" s="118"/>
      <c r="AI5" s="119"/>
      <c r="AJ5" s="118"/>
      <c r="AK5" s="119"/>
      <c r="AL5" s="118"/>
      <c r="AM5" s="119"/>
      <c r="AN5" s="118"/>
      <c r="AO5" s="119"/>
      <c r="AP5" s="118"/>
      <c r="AQ5" s="118"/>
    </row>
    <row r="6" spans="2:43" s="5" customFormat="1" ht="32.25" customHeight="1">
      <c r="B6" s="89" t="s">
        <v>20</v>
      </c>
      <c r="C6" s="81" t="s">
        <v>21</v>
      </c>
      <c r="D6" s="89" t="s">
        <v>20</v>
      </c>
      <c r="E6" s="81" t="s">
        <v>21</v>
      </c>
      <c r="F6" s="89" t="s">
        <v>20</v>
      </c>
      <c r="G6" s="81" t="s">
        <v>21</v>
      </c>
      <c r="H6" s="89" t="s">
        <v>20</v>
      </c>
      <c r="I6" s="81" t="s">
        <v>21</v>
      </c>
      <c r="J6" s="89" t="s">
        <v>20</v>
      </c>
      <c r="K6" s="81" t="s">
        <v>21</v>
      </c>
      <c r="L6" s="89" t="s">
        <v>20</v>
      </c>
      <c r="M6" s="81" t="s">
        <v>21</v>
      </c>
      <c r="N6" s="89" t="s">
        <v>20</v>
      </c>
      <c r="O6" s="81" t="s">
        <v>21</v>
      </c>
      <c r="P6" s="89" t="s">
        <v>20</v>
      </c>
      <c r="Q6" s="81" t="s">
        <v>21</v>
      </c>
      <c r="R6" s="89" t="s">
        <v>20</v>
      </c>
      <c r="S6" s="81" t="s">
        <v>21</v>
      </c>
      <c r="T6" s="4"/>
      <c r="U6" s="20"/>
      <c r="V6" s="4"/>
      <c r="W6" s="20"/>
      <c r="X6" s="4"/>
      <c r="Y6" s="20"/>
      <c r="Z6" s="4"/>
      <c r="AA6" s="20"/>
      <c r="AB6" s="4"/>
      <c r="AC6" s="20"/>
      <c r="AD6" s="4"/>
      <c r="AE6" s="20"/>
      <c r="AF6" s="4"/>
      <c r="AG6" s="20"/>
      <c r="AH6" s="4"/>
      <c r="AI6" s="20"/>
      <c r="AJ6" s="4"/>
      <c r="AK6" s="20"/>
      <c r="AL6" s="4"/>
      <c r="AM6" s="20"/>
      <c r="AN6" s="4"/>
      <c r="AO6" s="20"/>
      <c r="AP6" s="4"/>
      <c r="AQ6" s="20"/>
    </row>
    <row r="7" spans="1:43" ht="21">
      <c r="A7" s="6" t="s">
        <v>17</v>
      </c>
      <c r="B7" s="90">
        <f>R7+P7+N7+L7+J7+H7+F7+D7</f>
        <v>1</v>
      </c>
      <c r="C7" s="82">
        <f>S7+Q7+O7+M7+K7+I7+G7+E7</f>
        <v>1200000000</v>
      </c>
      <c r="D7" s="17">
        <v>0</v>
      </c>
      <c r="E7" s="82">
        <v>0</v>
      </c>
      <c r="F7" s="17">
        <v>0</v>
      </c>
      <c r="G7" s="82">
        <v>0</v>
      </c>
      <c r="H7" s="17">
        <v>0</v>
      </c>
      <c r="I7" s="82">
        <v>0</v>
      </c>
      <c r="J7" s="17">
        <v>1</v>
      </c>
      <c r="K7" s="82">
        <v>1200000000</v>
      </c>
      <c r="L7" s="17">
        <v>0</v>
      </c>
      <c r="M7" s="82">
        <v>0</v>
      </c>
      <c r="N7" s="17">
        <v>0</v>
      </c>
      <c r="O7" s="82">
        <v>0</v>
      </c>
      <c r="P7" s="17">
        <v>0</v>
      </c>
      <c r="Q7" s="82">
        <v>0</v>
      </c>
      <c r="R7" s="17">
        <v>0</v>
      </c>
      <c r="S7" s="82">
        <v>0</v>
      </c>
      <c r="T7" s="21"/>
      <c r="U7" s="22"/>
      <c r="V7" s="21"/>
      <c r="W7" s="22"/>
      <c r="X7" s="21"/>
      <c r="Y7" s="22"/>
      <c r="Z7" s="21"/>
      <c r="AA7" s="22"/>
      <c r="AB7" s="23"/>
      <c r="AC7" s="22"/>
      <c r="AD7" s="21"/>
      <c r="AE7" s="24"/>
      <c r="AF7" s="25"/>
      <c r="AG7" s="22"/>
      <c r="AH7" s="25"/>
      <c r="AI7" s="24"/>
      <c r="AJ7" s="26"/>
      <c r="AK7" s="22"/>
      <c r="AL7" s="27"/>
      <c r="AM7" s="28"/>
      <c r="AN7" s="27"/>
      <c r="AO7" s="28"/>
      <c r="AP7" s="27"/>
      <c r="AQ7" s="28"/>
    </row>
    <row r="8" spans="1:43" ht="21">
      <c r="A8" s="6" t="s">
        <v>23</v>
      </c>
      <c r="B8" s="90">
        <f aca="true" t="shared" si="0" ref="B8:B11">R8+P8+N8+L8+J8+H8+F8+D8</f>
        <v>3</v>
      </c>
      <c r="C8" s="82">
        <f aca="true" t="shared" si="1" ref="C8:C11">S8+Q8+O8+M8+K8+I8+G8+E8</f>
        <v>1666411307</v>
      </c>
      <c r="D8" s="17">
        <v>2</v>
      </c>
      <c r="E8" s="82">
        <v>1394643018</v>
      </c>
      <c r="F8" s="17">
        <v>0</v>
      </c>
      <c r="G8" s="82">
        <v>0</v>
      </c>
      <c r="H8" s="17">
        <v>0</v>
      </c>
      <c r="I8" s="82">
        <v>0</v>
      </c>
      <c r="J8" s="17">
        <v>1</v>
      </c>
      <c r="K8" s="82">
        <v>271768289</v>
      </c>
      <c r="L8" s="17">
        <v>0</v>
      </c>
      <c r="M8" s="82">
        <v>0</v>
      </c>
      <c r="N8" s="17">
        <v>0</v>
      </c>
      <c r="O8" s="82">
        <v>0</v>
      </c>
      <c r="P8" s="17">
        <v>0</v>
      </c>
      <c r="Q8" s="82">
        <v>0</v>
      </c>
      <c r="R8" s="17">
        <v>0</v>
      </c>
      <c r="S8" s="82">
        <v>0</v>
      </c>
      <c r="T8" s="21"/>
      <c r="U8" s="22"/>
      <c r="V8" s="21"/>
      <c r="W8" s="22"/>
      <c r="X8" s="21"/>
      <c r="Y8" s="22"/>
      <c r="Z8" s="21"/>
      <c r="AA8" s="22"/>
      <c r="AB8" s="23"/>
      <c r="AC8" s="22"/>
      <c r="AD8" s="21"/>
      <c r="AE8" s="24"/>
      <c r="AF8" s="25"/>
      <c r="AG8" s="22"/>
      <c r="AH8" s="25"/>
      <c r="AI8" s="24"/>
      <c r="AJ8" s="26"/>
      <c r="AK8" s="22"/>
      <c r="AL8" s="27"/>
      <c r="AM8" s="28"/>
      <c r="AN8" s="27"/>
      <c r="AO8" s="28"/>
      <c r="AP8" s="27"/>
      <c r="AQ8" s="28"/>
    </row>
    <row r="9" spans="1:43" ht="21">
      <c r="A9" s="6" t="s">
        <v>22</v>
      </c>
      <c r="B9" s="90">
        <f t="shared" si="0"/>
        <v>1</v>
      </c>
      <c r="C9" s="82">
        <f t="shared" si="1"/>
        <v>1346306096</v>
      </c>
      <c r="D9" s="17">
        <v>0</v>
      </c>
      <c r="E9" s="82">
        <v>0</v>
      </c>
      <c r="F9" s="17">
        <v>0</v>
      </c>
      <c r="G9" s="82">
        <v>0</v>
      </c>
      <c r="H9" s="17">
        <v>1</v>
      </c>
      <c r="I9" s="82">
        <v>1346306096</v>
      </c>
      <c r="J9" s="17">
        <v>0</v>
      </c>
      <c r="K9" s="82">
        <v>0</v>
      </c>
      <c r="L9" s="17">
        <v>0</v>
      </c>
      <c r="M9" s="82">
        <v>0</v>
      </c>
      <c r="N9" s="17">
        <v>0</v>
      </c>
      <c r="O9" s="82">
        <v>0</v>
      </c>
      <c r="P9" s="17">
        <v>0</v>
      </c>
      <c r="Q9" s="82">
        <v>0</v>
      </c>
      <c r="R9" s="17">
        <v>0</v>
      </c>
      <c r="S9" s="82">
        <v>0</v>
      </c>
      <c r="T9" s="21"/>
      <c r="U9" s="22"/>
      <c r="V9" s="21"/>
      <c r="W9" s="22"/>
      <c r="X9" s="21"/>
      <c r="Y9" s="22"/>
      <c r="Z9" s="21"/>
      <c r="AA9" s="22"/>
      <c r="AB9" s="23"/>
      <c r="AC9" s="22"/>
      <c r="AD9" s="21"/>
      <c r="AE9" s="24"/>
      <c r="AF9" s="25"/>
      <c r="AG9" s="22"/>
      <c r="AH9" s="25"/>
      <c r="AI9" s="24"/>
      <c r="AJ9" s="26"/>
      <c r="AK9" s="22"/>
      <c r="AL9" s="27"/>
      <c r="AM9" s="28"/>
      <c r="AN9" s="27"/>
      <c r="AO9" s="28"/>
      <c r="AP9" s="27"/>
      <c r="AQ9" s="28"/>
    </row>
    <row r="10" spans="1:43" ht="21">
      <c r="A10" s="6" t="s">
        <v>18</v>
      </c>
      <c r="B10" s="90">
        <f t="shared" si="0"/>
        <v>20</v>
      </c>
      <c r="C10" s="82">
        <f t="shared" si="1"/>
        <v>10511559129</v>
      </c>
      <c r="D10" s="17">
        <v>6</v>
      </c>
      <c r="E10" s="82">
        <v>2821058953</v>
      </c>
      <c r="F10" s="17">
        <v>4</v>
      </c>
      <c r="G10" s="82">
        <v>1430163481</v>
      </c>
      <c r="H10" s="17">
        <v>2</v>
      </c>
      <c r="I10" s="82">
        <v>612928156</v>
      </c>
      <c r="J10" s="17">
        <v>2</v>
      </c>
      <c r="K10" s="82">
        <v>2051783558</v>
      </c>
      <c r="L10" s="17">
        <v>3</v>
      </c>
      <c r="M10" s="82">
        <v>641656421</v>
      </c>
      <c r="N10" s="17">
        <v>1</v>
      </c>
      <c r="O10" s="82">
        <v>2289501000</v>
      </c>
      <c r="P10" s="17">
        <v>2</v>
      </c>
      <c r="Q10" s="82">
        <v>664467560</v>
      </c>
      <c r="R10" s="17">
        <v>0</v>
      </c>
      <c r="S10" s="82">
        <v>0</v>
      </c>
      <c r="T10" s="21"/>
      <c r="U10" s="22"/>
      <c r="V10" s="21"/>
      <c r="W10" s="22"/>
      <c r="X10" s="21"/>
      <c r="Y10" s="22"/>
      <c r="Z10" s="21"/>
      <c r="AA10" s="22"/>
      <c r="AB10" s="23"/>
      <c r="AC10" s="22"/>
      <c r="AD10" s="21"/>
      <c r="AE10" s="24"/>
      <c r="AF10" s="25"/>
      <c r="AG10" s="22"/>
      <c r="AH10" s="25"/>
      <c r="AI10" s="24"/>
      <c r="AJ10" s="26"/>
      <c r="AK10" s="22"/>
      <c r="AL10" s="27"/>
      <c r="AM10" s="28"/>
      <c r="AN10" s="27"/>
      <c r="AO10" s="28"/>
      <c r="AP10" s="27"/>
      <c r="AQ10" s="28"/>
    </row>
    <row r="11" spans="1:43" ht="21">
      <c r="A11" s="6" t="s">
        <v>19</v>
      </c>
      <c r="B11" s="90">
        <f t="shared" si="0"/>
        <v>21</v>
      </c>
      <c r="C11" s="82">
        <f t="shared" si="1"/>
        <v>16535537945.86</v>
      </c>
      <c r="D11" s="17">
        <v>4</v>
      </c>
      <c r="E11" s="82">
        <v>6224178126</v>
      </c>
      <c r="F11" s="17">
        <v>1</v>
      </c>
      <c r="G11" s="82">
        <v>280480000</v>
      </c>
      <c r="H11" s="17">
        <v>8</v>
      </c>
      <c r="I11" s="82">
        <v>5499532030.860001</v>
      </c>
      <c r="J11" s="17">
        <v>3</v>
      </c>
      <c r="K11" s="82">
        <v>534658306</v>
      </c>
      <c r="L11" s="17">
        <v>0</v>
      </c>
      <c r="M11" s="82">
        <v>0</v>
      </c>
      <c r="N11" s="17">
        <v>2</v>
      </c>
      <c r="O11" s="82">
        <v>1031064196</v>
      </c>
      <c r="P11" s="17">
        <v>0</v>
      </c>
      <c r="Q11" s="82">
        <v>0</v>
      </c>
      <c r="R11" s="17">
        <v>3</v>
      </c>
      <c r="S11" s="82">
        <v>2965625287</v>
      </c>
      <c r="T11" s="21"/>
      <c r="U11" s="22"/>
      <c r="V11" s="21"/>
      <c r="W11" s="22"/>
      <c r="X11" s="21"/>
      <c r="Y11" s="22"/>
      <c r="Z11" s="21"/>
      <c r="AA11" s="22"/>
      <c r="AB11" s="23"/>
      <c r="AC11" s="22"/>
      <c r="AD11" s="21"/>
      <c r="AE11" s="24"/>
      <c r="AF11" s="25"/>
      <c r="AG11" s="22"/>
      <c r="AH11" s="25"/>
      <c r="AI11" s="24"/>
      <c r="AJ11" s="26"/>
      <c r="AK11" s="22"/>
      <c r="AL11" s="27"/>
      <c r="AM11" s="28"/>
      <c r="AN11" s="27"/>
      <c r="AO11" s="28"/>
      <c r="AP11" s="27"/>
      <c r="AQ11" s="28"/>
    </row>
    <row r="12" spans="1:43" ht="21">
      <c r="A12" s="9" t="s">
        <v>31</v>
      </c>
      <c r="B12" s="91">
        <f aca="true" t="shared" si="2" ref="B12:R12">SUM(B7:B11)</f>
        <v>46</v>
      </c>
      <c r="C12" s="83">
        <f t="shared" si="2"/>
        <v>31259814477.86</v>
      </c>
      <c r="D12" s="18">
        <f>SUM(D7:D11)</f>
        <v>12</v>
      </c>
      <c r="E12" s="83">
        <f>SUM(E7:E11)</f>
        <v>10439880097</v>
      </c>
      <c r="F12" s="18">
        <f aca="true" t="shared" si="3" ref="F12:K12">SUM(F7:F11)</f>
        <v>5</v>
      </c>
      <c r="G12" s="83">
        <f t="shared" si="3"/>
        <v>1710643481</v>
      </c>
      <c r="H12" s="18">
        <f t="shared" si="3"/>
        <v>11</v>
      </c>
      <c r="I12" s="83">
        <f t="shared" si="3"/>
        <v>7458766282.860001</v>
      </c>
      <c r="J12" s="18">
        <f t="shared" si="3"/>
        <v>7</v>
      </c>
      <c r="K12" s="83">
        <f t="shared" si="3"/>
        <v>4058210153</v>
      </c>
      <c r="L12" s="18">
        <f aca="true" t="shared" si="4" ref="L12:Q12">SUM(L7:L11)</f>
        <v>3</v>
      </c>
      <c r="M12" s="83">
        <f t="shared" si="4"/>
        <v>641656421</v>
      </c>
      <c r="N12" s="18">
        <f t="shared" si="4"/>
        <v>3</v>
      </c>
      <c r="O12" s="83">
        <f t="shared" si="4"/>
        <v>3320565196</v>
      </c>
      <c r="P12" s="18">
        <f t="shared" si="4"/>
        <v>2</v>
      </c>
      <c r="Q12" s="83">
        <f t="shared" si="4"/>
        <v>664467560</v>
      </c>
      <c r="R12" s="18">
        <f t="shared" si="2"/>
        <v>3</v>
      </c>
      <c r="S12" s="83">
        <f>SUM(S7:S11)</f>
        <v>2965625287</v>
      </c>
      <c r="T12" s="29"/>
      <c r="U12" s="30"/>
      <c r="V12" s="29"/>
      <c r="W12" s="30"/>
      <c r="X12" s="29"/>
      <c r="Y12" s="30"/>
      <c r="Z12" s="29"/>
      <c r="AA12" s="30"/>
      <c r="AB12" s="31"/>
      <c r="AC12" s="30"/>
      <c r="AD12" s="29"/>
      <c r="AE12" s="32"/>
      <c r="AF12" s="33"/>
      <c r="AG12" s="30"/>
      <c r="AH12" s="33"/>
      <c r="AI12" s="32"/>
      <c r="AJ12" s="34"/>
      <c r="AK12" s="30"/>
      <c r="AL12" s="35"/>
      <c r="AM12" s="36"/>
      <c r="AN12" s="35"/>
      <c r="AO12" s="36"/>
      <c r="AP12" s="35"/>
      <c r="AQ12" s="36"/>
    </row>
    <row r="13" spans="4:37" ht="15">
      <c r="D13"/>
      <c r="E13"/>
      <c r="F13"/>
      <c r="G13"/>
      <c r="H13"/>
      <c r="I13"/>
      <c r="J13"/>
      <c r="K13"/>
      <c r="L13"/>
      <c r="M13"/>
      <c r="N13"/>
      <c r="O13"/>
      <c r="P13"/>
      <c r="Q13"/>
      <c r="R13"/>
      <c r="S13"/>
      <c r="T13"/>
      <c r="U13"/>
      <c r="V13"/>
      <c r="W13"/>
      <c r="X13"/>
      <c r="Y13"/>
      <c r="Z13"/>
      <c r="AA13"/>
      <c r="AB13"/>
      <c r="AC13"/>
      <c r="AD13"/>
      <c r="AE13"/>
      <c r="AF13"/>
      <c r="AG13"/>
      <c r="AH13"/>
      <c r="AI13"/>
      <c r="AJ13"/>
      <c r="AK13"/>
    </row>
    <row r="14" spans="4:37" ht="15">
      <c r="D14"/>
      <c r="E14"/>
      <c r="F14"/>
      <c r="G14"/>
      <c r="H14"/>
      <c r="I14"/>
      <c r="J14"/>
      <c r="K14"/>
      <c r="L14"/>
      <c r="M14"/>
      <c r="N14"/>
      <c r="O14"/>
      <c r="P14"/>
      <c r="Q14"/>
      <c r="R14"/>
      <c r="S14"/>
      <c r="T14"/>
      <c r="U14"/>
      <c r="V14"/>
      <c r="W14"/>
      <c r="X14"/>
      <c r="Y14"/>
      <c r="Z14"/>
      <c r="AA14"/>
      <c r="AB14"/>
      <c r="AC14"/>
      <c r="AD14"/>
      <c r="AE14"/>
      <c r="AF14"/>
      <c r="AG14"/>
      <c r="AH14"/>
      <c r="AI14"/>
      <c r="AJ14"/>
      <c r="AK14"/>
    </row>
    <row r="15" spans="1:37" ht="25.8" customHeight="1">
      <c r="A15" s="7" t="s">
        <v>28</v>
      </c>
      <c r="D15"/>
      <c r="E15"/>
      <c r="F15"/>
      <c r="G15"/>
      <c r="H15"/>
      <c r="I15"/>
      <c r="J15"/>
      <c r="K15"/>
      <c r="L15"/>
      <c r="M15"/>
      <c r="N15"/>
      <c r="O15"/>
      <c r="P15"/>
      <c r="Q15"/>
      <c r="R15"/>
      <c r="S15"/>
      <c r="T15"/>
      <c r="U15"/>
      <c r="V15"/>
      <c r="W15"/>
      <c r="X15"/>
      <c r="Y15"/>
      <c r="Z15"/>
      <c r="AA15"/>
      <c r="AB15"/>
      <c r="AC15"/>
      <c r="AD15"/>
      <c r="AE15"/>
      <c r="AF15"/>
      <c r="AG15"/>
      <c r="AH15"/>
      <c r="AI15"/>
      <c r="AJ15"/>
      <c r="AK15"/>
    </row>
    <row r="16" spans="1:44" s="5" customFormat="1" ht="31.5" customHeight="1">
      <c r="A16" s="8" t="s">
        <v>29</v>
      </c>
      <c r="B16" s="117" t="s">
        <v>48</v>
      </c>
      <c r="C16" s="117"/>
      <c r="D16" s="116" t="s">
        <v>87</v>
      </c>
      <c r="E16" s="117"/>
      <c r="F16" s="116" t="s">
        <v>70</v>
      </c>
      <c r="G16" s="117"/>
      <c r="H16" s="116" t="s">
        <v>64</v>
      </c>
      <c r="I16" s="117"/>
      <c r="J16" s="116" t="s">
        <v>63</v>
      </c>
      <c r="K16" s="117"/>
      <c r="L16" s="116" t="s">
        <v>61</v>
      </c>
      <c r="M16" s="117"/>
      <c r="N16" s="116" t="s">
        <v>54</v>
      </c>
      <c r="O16" s="117"/>
      <c r="P16" s="116" t="s">
        <v>52</v>
      </c>
      <c r="Q16" s="117"/>
      <c r="R16" s="116" t="s">
        <v>51</v>
      </c>
      <c r="S16" s="117"/>
      <c r="T16" s="118"/>
      <c r="U16" s="119"/>
      <c r="V16" s="118"/>
      <c r="W16" s="119"/>
      <c r="X16" s="118"/>
      <c r="Y16" s="119"/>
      <c r="Z16" s="118"/>
      <c r="AA16" s="119"/>
      <c r="AB16" s="118"/>
      <c r="AC16" s="119"/>
      <c r="AD16" s="118"/>
      <c r="AE16" s="119"/>
      <c r="AF16" s="118"/>
      <c r="AG16" s="119"/>
      <c r="AH16" s="118"/>
      <c r="AI16" s="119"/>
      <c r="AJ16" s="118"/>
      <c r="AK16" s="119"/>
      <c r="AL16" s="118"/>
      <c r="AM16" s="119"/>
      <c r="AN16" s="118"/>
      <c r="AO16" s="119"/>
      <c r="AP16" s="118"/>
      <c r="AQ16" s="118"/>
      <c r="AR16"/>
    </row>
    <row r="17" spans="2:44" s="5" customFormat="1" ht="32.25" customHeight="1">
      <c r="B17" s="89" t="s">
        <v>20</v>
      </c>
      <c r="C17" s="81" t="s">
        <v>21</v>
      </c>
      <c r="D17" s="89" t="s">
        <v>20</v>
      </c>
      <c r="E17" s="81" t="s">
        <v>21</v>
      </c>
      <c r="F17" s="89" t="s">
        <v>20</v>
      </c>
      <c r="G17" s="81" t="s">
        <v>21</v>
      </c>
      <c r="H17" s="89" t="s">
        <v>20</v>
      </c>
      <c r="I17" s="81" t="s">
        <v>21</v>
      </c>
      <c r="J17" s="89" t="s">
        <v>20</v>
      </c>
      <c r="K17" s="81" t="s">
        <v>21</v>
      </c>
      <c r="L17" s="89" t="s">
        <v>20</v>
      </c>
      <c r="M17" s="81" t="s">
        <v>21</v>
      </c>
      <c r="N17" s="89" t="s">
        <v>20</v>
      </c>
      <c r="O17" s="81" t="s">
        <v>21</v>
      </c>
      <c r="P17" s="89" t="s">
        <v>20</v>
      </c>
      <c r="Q17" s="81" t="s">
        <v>21</v>
      </c>
      <c r="R17" s="89" t="s">
        <v>20</v>
      </c>
      <c r="S17" s="81" t="s">
        <v>21</v>
      </c>
      <c r="T17" s="4"/>
      <c r="U17" s="20"/>
      <c r="V17" s="4"/>
      <c r="W17" s="20"/>
      <c r="X17" s="4"/>
      <c r="Y17" s="20"/>
      <c r="Z17" s="4"/>
      <c r="AA17" s="20"/>
      <c r="AB17" s="4"/>
      <c r="AC17" s="20"/>
      <c r="AD17" s="4"/>
      <c r="AE17" s="20"/>
      <c r="AF17" s="4"/>
      <c r="AG17" s="20"/>
      <c r="AH17" s="4"/>
      <c r="AI17" s="20"/>
      <c r="AJ17" s="4"/>
      <c r="AK17" s="20"/>
      <c r="AL17" s="4"/>
      <c r="AM17" s="20"/>
      <c r="AN17" s="4"/>
      <c r="AO17" s="20"/>
      <c r="AP17" s="4"/>
      <c r="AQ17" s="20"/>
      <c r="AR17"/>
    </row>
    <row r="18" spans="1:43" ht="21" customHeight="1">
      <c r="A18" s="6" t="s">
        <v>17</v>
      </c>
      <c r="B18" s="90">
        <f>R18+P18+N18+L18+J18+H18+F18+D18</f>
        <v>0</v>
      </c>
      <c r="C18" s="82">
        <f>S18+Q18+O18+M18+K18+I18+G18+E18</f>
        <v>0</v>
      </c>
      <c r="D18" s="17">
        <v>0</v>
      </c>
      <c r="E18" s="82">
        <v>0</v>
      </c>
      <c r="F18" s="17">
        <v>0</v>
      </c>
      <c r="G18" s="82">
        <v>0</v>
      </c>
      <c r="H18" s="17">
        <v>0</v>
      </c>
      <c r="I18" s="82">
        <v>0</v>
      </c>
      <c r="J18" s="17">
        <v>0</v>
      </c>
      <c r="K18" s="82">
        <v>0</v>
      </c>
      <c r="L18" s="17">
        <v>0</v>
      </c>
      <c r="M18" s="82">
        <v>0</v>
      </c>
      <c r="N18" s="17">
        <v>0</v>
      </c>
      <c r="O18" s="82">
        <v>0</v>
      </c>
      <c r="P18" s="17">
        <v>0</v>
      </c>
      <c r="Q18" s="82">
        <v>0</v>
      </c>
      <c r="R18" s="17">
        <v>0</v>
      </c>
      <c r="S18" s="82">
        <v>0</v>
      </c>
      <c r="T18" s="21"/>
      <c r="U18" s="22"/>
      <c r="V18" s="21"/>
      <c r="W18" s="22"/>
      <c r="X18" s="21"/>
      <c r="Y18" s="24"/>
      <c r="Z18" s="21"/>
      <c r="AA18" s="22"/>
      <c r="AB18" s="23"/>
      <c r="AC18" s="22"/>
      <c r="AD18" s="21"/>
      <c r="AE18" s="24"/>
      <c r="AF18" s="21"/>
      <c r="AG18" s="22"/>
      <c r="AH18" s="25"/>
      <c r="AI18" s="24"/>
      <c r="AJ18" s="26"/>
      <c r="AK18" s="24"/>
      <c r="AL18" s="27"/>
      <c r="AM18" s="28"/>
      <c r="AN18" s="27"/>
      <c r="AO18" s="28"/>
      <c r="AP18" s="27"/>
      <c r="AQ18" s="28"/>
    </row>
    <row r="19" spans="1:43" ht="21">
      <c r="A19" s="6" t="s">
        <v>23</v>
      </c>
      <c r="B19" s="90">
        <f aca="true" t="shared" si="5" ref="B19:B22">R19+P19+N19+L19+J19+H19+F19+D19</f>
        <v>1</v>
      </c>
      <c r="C19" s="82">
        <f aca="true" t="shared" si="6" ref="C19:C22">S19+Q19+O19+M19+K19+I19+G19+E19</f>
        <v>32475000</v>
      </c>
      <c r="D19" s="17">
        <v>1</v>
      </c>
      <c r="E19" s="82">
        <v>32475000</v>
      </c>
      <c r="F19" s="17">
        <v>0</v>
      </c>
      <c r="G19" s="82">
        <v>0</v>
      </c>
      <c r="H19" s="17">
        <v>0</v>
      </c>
      <c r="I19" s="82">
        <v>0</v>
      </c>
      <c r="J19" s="17">
        <v>0</v>
      </c>
      <c r="K19" s="82">
        <v>0</v>
      </c>
      <c r="L19" s="17">
        <v>0</v>
      </c>
      <c r="M19" s="82">
        <v>0</v>
      </c>
      <c r="N19" s="17">
        <v>0</v>
      </c>
      <c r="O19" s="82">
        <v>0</v>
      </c>
      <c r="P19" s="17">
        <v>0</v>
      </c>
      <c r="Q19" s="82">
        <v>0</v>
      </c>
      <c r="R19" s="17">
        <v>0</v>
      </c>
      <c r="S19" s="82">
        <v>0</v>
      </c>
      <c r="T19" s="21"/>
      <c r="U19" s="22"/>
      <c r="V19" s="21"/>
      <c r="W19" s="22"/>
      <c r="X19" s="21"/>
      <c r="Y19" s="24"/>
      <c r="Z19" s="21"/>
      <c r="AA19" s="22"/>
      <c r="AB19" s="23"/>
      <c r="AC19" s="22"/>
      <c r="AD19" s="21"/>
      <c r="AE19" s="24"/>
      <c r="AF19" s="21"/>
      <c r="AG19" s="22"/>
      <c r="AH19" s="25"/>
      <c r="AI19" s="24"/>
      <c r="AJ19" s="26"/>
      <c r="AK19" s="24"/>
      <c r="AL19" s="27"/>
      <c r="AM19" s="28"/>
      <c r="AN19" s="27"/>
      <c r="AO19" s="28"/>
      <c r="AP19" s="27"/>
      <c r="AQ19" s="28"/>
    </row>
    <row r="20" spans="1:43" ht="21">
      <c r="A20" s="6" t="s">
        <v>22</v>
      </c>
      <c r="B20" s="90">
        <f t="shared" si="5"/>
        <v>0</v>
      </c>
      <c r="C20" s="82">
        <f t="shared" si="6"/>
        <v>0</v>
      </c>
      <c r="D20" s="17">
        <v>0</v>
      </c>
      <c r="E20" s="82">
        <v>0</v>
      </c>
      <c r="F20" s="17">
        <v>0</v>
      </c>
      <c r="G20" s="82">
        <v>0</v>
      </c>
      <c r="H20" s="17">
        <v>0</v>
      </c>
      <c r="I20" s="82">
        <v>0</v>
      </c>
      <c r="J20" s="17">
        <v>0</v>
      </c>
      <c r="K20" s="82">
        <v>0</v>
      </c>
      <c r="L20" s="17">
        <v>0</v>
      </c>
      <c r="M20" s="82">
        <v>0</v>
      </c>
      <c r="N20" s="17">
        <v>0</v>
      </c>
      <c r="O20" s="82">
        <v>0</v>
      </c>
      <c r="P20" s="17">
        <v>0</v>
      </c>
      <c r="Q20" s="82">
        <v>0</v>
      </c>
      <c r="R20" s="17">
        <v>0</v>
      </c>
      <c r="S20" s="82">
        <v>0</v>
      </c>
      <c r="T20" s="21"/>
      <c r="U20" s="22"/>
      <c r="V20" s="21"/>
      <c r="W20" s="22"/>
      <c r="X20" s="21"/>
      <c r="Y20" s="24"/>
      <c r="Z20" s="21"/>
      <c r="AA20" s="22"/>
      <c r="AB20" s="23"/>
      <c r="AC20" s="22"/>
      <c r="AD20" s="21"/>
      <c r="AE20" s="24"/>
      <c r="AF20" s="21"/>
      <c r="AG20" s="22"/>
      <c r="AH20" s="25"/>
      <c r="AI20" s="24"/>
      <c r="AJ20" s="26"/>
      <c r="AK20" s="24"/>
      <c r="AL20" s="27"/>
      <c r="AM20" s="28"/>
      <c r="AN20" s="27"/>
      <c r="AO20" s="28"/>
      <c r="AP20" s="27"/>
      <c r="AQ20" s="28"/>
    </row>
    <row r="21" spans="1:43" ht="21">
      <c r="A21" s="6" t="s">
        <v>18</v>
      </c>
      <c r="B21" s="90">
        <f t="shared" si="5"/>
        <v>5</v>
      </c>
      <c r="C21" s="82">
        <f t="shared" si="6"/>
        <v>266756917</v>
      </c>
      <c r="D21" s="17">
        <v>1</v>
      </c>
      <c r="E21" s="82">
        <v>29400000</v>
      </c>
      <c r="F21" s="17">
        <v>1</v>
      </c>
      <c r="G21" s="82">
        <v>8426897</v>
      </c>
      <c r="H21" s="17">
        <v>0</v>
      </c>
      <c r="I21" s="82">
        <v>0</v>
      </c>
      <c r="J21" s="17">
        <v>3</v>
      </c>
      <c r="K21" s="82">
        <v>228930020</v>
      </c>
      <c r="L21" s="17">
        <v>0</v>
      </c>
      <c r="M21" s="82">
        <v>0</v>
      </c>
      <c r="N21" s="17">
        <v>0</v>
      </c>
      <c r="O21" s="82">
        <v>0</v>
      </c>
      <c r="P21" s="17">
        <v>0</v>
      </c>
      <c r="Q21" s="82">
        <v>0</v>
      </c>
      <c r="R21" s="17">
        <v>0</v>
      </c>
      <c r="S21" s="82">
        <v>0</v>
      </c>
      <c r="T21" s="21"/>
      <c r="U21" s="22"/>
      <c r="V21" s="21"/>
      <c r="W21" s="22"/>
      <c r="X21" s="21"/>
      <c r="Y21" s="24"/>
      <c r="Z21" s="21"/>
      <c r="AA21" s="22"/>
      <c r="AB21" s="23"/>
      <c r="AC21" s="22"/>
      <c r="AD21" s="21"/>
      <c r="AE21" s="24"/>
      <c r="AF21" s="21"/>
      <c r="AG21" s="22"/>
      <c r="AH21" s="25"/>
      <c r="AI21" s="24"/>
      <c r="AJ21" s="26"/>
      <c r="AK21" s="37"/>
      <c r="AL21" s="27"/>
      <c r="AM21" s="28"/>
      <c r="AN21" s="27"/>
      <c r="AO21" s="28"/>
      <c r="AP21" s="27"/>
      <c r="AQ21" s="28"/>
    </row>
    <row r="22" spans="1:43" ht="21">
      <c r="A22" s="6" t="s">
        <v>19</v>
      </c>
      <c r="B22" s="90">
        <f t="shared" si="5"/>
        <v>0</v>
      </c>
      <c r="C22" s="82">
        <f t="shared" si="6"/>
        <v>0</v>
      </c>
      <c r="D22" s="17">
        <v>0</v>
      </c>
      <c r="E22" s="82">
        <v>0</v>
      </c>
      <c r="F22" s="17">
        <v>0</v>
      </c>
      <c r="G22" s="82">
        <v>0</v>
      </c>
      <c r="H22" s="17">
        <v>0</v>
      </c>
      <c r="I22" s="82">
        <v>0</v>
      </c>
      <c r="J22" s="17">
        <v>0</v>
      </c>
      <c r="K22" s="82">
        <v>0</v>
      </c>
      <c r="L22" s="17">
        <v>0</v>
      </c>
      <c r="M22" s="82">
        <v>0</v>
      </c>
      <c r="N22" s="17">
        <v>0</v>
      </c>
      <c r="O22" s="82">
        <v>0</v>
      </c>
      <c r="P22" s="17">
        <v>0</v>
      </c>
      <c r="Q22" s="82">
        <v>0</v>
      </c>
      <c r="R22" s="17">
        <v>0</v>
      </c>
      <c r="S22" s="82">
        <v>0</v>
      </c>
      <c r="T22" s="21"/>
      <c r="U22" s="22"/>
      <c r="V22" s="21"/>
      <c r="W22" s="22"/>
      <c r="X22" s="21"/>
      <c r="Y22" s="24"/>
      <c r="Z22" s="21"/>
      <c r="AA22" s="22"/>
      <c r="AB22" s="23"/>
      <c r="AC22" s="22"/>
      <c r="AD22" s="21"/>
      <c r="AE22" s="24"/>
      <c r="AF22" s="21"/>
      <c r="AG22" s="22"/>
      <c r="AH22" s="25"/>
      <c r="AI22" s="24"/>
      <c r="AJ22" s="26"/>
      <c r="AK22" s="24"/>
      <c r="AL22" s="27"/>
      <c r="AM22" s="28"/>
      <c r="AN22" s="27"/>
      <c r="AO22" s="28"/>
      <c r="AP22" s="27"/>
      <c r="AQ22" s="28"/>
    </row>
    <row r="23" spans="1:43" ht="18.6" customHeight="1">
      <c r="A23" s="9" t="s">
        <v>32</v>
      </c>
      <c r="B23" s="18">
        <f aca="true" t="shared" si="7" ref="B23:R23">SUM(B18:B22)</f>
        <v>6</v>
      </c>
      <c r="C23" s="83">
        <f aca="true" t="shared" si="8" ref="C23:K23">SUM(C18:C22)</f>
        <v>299231917</v>
      </c>
      <c r="D23" s="18">
        <f>SUM(D18:D22)</f>
        <v>2</v>
      </c>
      <c r="E23" s="83">
        <f>SUM(E18:E22)</f>
        <v>61875000</v>
      </c>
      <c r="F23" s="18">
        <f t="shared" si="8"/>
        <v>1</v>
      </c>
      <c r="G23" s="83">
        <f t="shared" si="8"/>
        <v>8426897</v>
      </c>
      <c r="H23" s="18">
        <f t="shared" si="8"/>
        <v>0</v>
      </c>
      <c r="I23" s="83">
        <f t="shared" si="8"/>
        <v>0</v>
      </c>
      <c r="J23" s="18">
        <f t="shared" si="8"/>
        <v>3</v>
      </c>
      <c r="K23" s="83">
        <f t="shared" si="8"/>
        <v>228930020</v>
      </c>
      <c r="L23" s="18">
        <f aca="true" t="shared" si="9" ref="L23:Q23">SUM(L18:L22)</f>
        <v>0</v>
      </c>
      <c r="M23" s="83">
        <f t="shared" si="9"/>
        <v>0</v>
      </c>
      <c r="N23" s="18">
        <f t="shared" si="9"/>
        <v>0</v>
      </c>
      <c r="O23" s="83">
        <f t="shared" si="9"/>
        <v>0</v>
      </c>
      <c r="P23" s="18">
        <f t="shared" si="9"/>
        <v>0</v>
      </c>
      <c r="Q23" s="83">
        <f t="shared" si="9"/>
        <v>0</v>
      </c>
      <c r="R23" s="18">
        <f t="shared" si="7"/>
        <v>0</v>
      </c>
      <c r="S23" s="83">
        <f>SUM(S18:S22)</f>
        <v>0</v>
      </c>
      <c r="T23" s="29"/>
      <c r="U23" s="30"/>
      <c r="V23" s="29"/>
      <c r="W23" s="30"/>
      <c r="X23" s="29"/>
      <c r="Y23" s="32"/>
      <c r="Z23" s="29"/>
      <c r="AA23" s="30"/>
      <c r="AB23" s="31"/>
      <c r="AC23" s="30"/>
      <c r="AD23" s="29"/>
      <c r="AE23" s="32"/>
      <c r="AF23" s="29"/>
      <c r="AG23" s="30"/>
      <c r="AH23" s="33"/>
      <c r="AI23" s="32"/>
      <c r="AJ23" s="34"/>
      <c r="AK23" s="32"/>
      <c r="AL23" s="35"/>
      <c r="AM23" s="36"/>
      <c r="AN23" s="35"/>
      <c r="AO23" s="36"/>
      <c r="AP23" s="35"/>
      <c r="AQ23" s="36"/>
    </row>
    <row r="24" spans="4:37" ht="15">
      <c r="D24"/>
      <c r="E24"/>
      <c r="F24"/>
      <c r="G24"/>
      <c r="H24"/>
      <c r="I24"/>
      <c r="J24"/>
      <c r="K24"/>
      <c r="L24"/>
      <c r="M24"/>
      <c r="N24"/>
      <c r="O24"/>
      <c r="P24"/>
      <c r="Q24"/>
      <c r="R24"/>
      <c r="S24"/>
      <c r="T24"/>
      <c r="U24"/>
      <c r="V24"/>
      <c r="W24"/>
      <c r="X24"/>
      <c r="Y24"/>
      <c r="Z24"/>
      <c r="AA24"/>
      <c r="AB24"/>
      <c r="AC24"/>
      <c r="AD24"/>
      <c r="AE24"/>
      <c r="AF24"/>
      <c r="AG24"/>
      <c r="AH24"/>
      <c r="AI24"/>
      <c r="AJ24"/>
      <c r="AK24"/>
    </row>
    <row r="25" spans="4:37" ht="15">
      <c r="D25"/>
      <c r="E25"/>
      <c r="F25"/>
      <c r="G25"/>
      <c r="H25"/>
      <c r="I25"/>
      <c r="J25"/>
      <c r="K25"/>
      <c r="L25"/>
      <c r="M25"/>
      <c r="N25"/>
      <c r="O25"/>
      <c r="P25"/>
      <c r="Q25"/>
      <c r="R25"/>
      <c r="S25"/>
      <c r="T25"/>
      <c r="U25"/>
      <c r="V25"/>
      <c r="W25"/>
      <c r="X25"/>
      <c r="Y25"/>
      <c r="Z25"/>
      <c r="AA25"/>
      <c r="AB25"/>
      <c r="AC25"/>
      <c r="AD25"/>
      <c r="AE25"/>
      <c r="AF25"/>
      <c r="AG25"/>
      <c r="AH25"/>
      <c r="AI25"/>
      <c r="AJ25"/>
      <c r="AK25"/>
    </row>
    <row r="26" spans="1:37" ht="25.8">
      <c r="A26" s="7" t="s">
        <v>27</v>
      </c>
      <c r="D26"/>
      <c r="E26"/>
      <c r="F26"/>
      <c r="G26"/>
      <c r="H26"/>
      <c r="I26"/>
      <c r="J26"/>
      <c r="K26"/>
      <c r="L26"/>
      <c r="M26"/>
      <c r="N26"/>
      <c r="O26"/>
      <c r="P26"/>
      <c r="Q26"/>
      <c r="R26"/>
      <c r="S26"/>
      <c r="T26"/>
      <c r="U26"/>
      <c r="V26"/>
      <c r="W26"/>
      <c r="X26"/>
      <c r="Y26"/>
      <c r="Z26"/>
      <c r="AA26"/>
      <c r="AB26"/>
      <c r="AC26"/>
      <c r="AD26"/>
      <c r="AE26"/>
      <c r="AF26"/>
      <c r="AG26"/>
      <c r="AH26"/>
      <c r="AI26"/>
      <c r="AJ26"/>
      <c r="AK26"/>
    </row>
    <row r="27" spans="1:44" s="5" customFormat="1" ht="31.5" customHeight="1">
      <c r="A27" s="8" t="s">
        <v>30</v>
      </c>
      <c r="B27" s="117" t="s">
        <v>48</v>
      </c>
      <c r="C27" s="117"/>
      <c r="D27" s="116" t="s">
        <v>87</v>
      </c>
      <c r="E27" s="117"/>
      <c r="F27" s="116" t="s">
        <v>70</v>
      </c>
      <c r="G27" s="117"/>
      <c r="H27" s="116" t="s">
        <v>64</v>
      </c>
      <c r="I27" s="117"/>
      <c r="J27" s="116" t="s">
        <v>63</v>
      </c>
      <c r="K27" s="117"/>
      <c r="L27" s="116" t="s">
        <v>61</v>
      </c>
      <c r="M27" s="117"/>
      <c r="N27" s="116" t="s">
        <v>54</v>
      </c>
      <c r="O27" s="117"/>
      <c r="P27" s="116" t="s">
        <v>52</v>
      </c>
      <c r="Q27" s="117"/>
      <c r="R27" s="116" t="s">
        <v>51</v>
      </c>
      <c r="S27" s="117"/>
      <c r="T27" s="118"/>
      <c r="U27" s="119"/>
      <c r="V27" s="118"/>
      <c r="W27" s="119"/>
      <c r="X27" s="118"/>
      <c r="Y27" s="119"/>
      <c r="Z27" s="118"/>
      <c r="AA27" s="119"/>
      <c r="AB27" s="118"/>
      <c r="AC27" s="119"/>
      <c r="AD27" s="118"/>
      <c r="AE27" s="119"/>
      <c r="AF27" s="118"/>
      <c r="AG27" s="119"/>
      <c r="AH27" s="118"/>
      <c r="AI27" s="119"/>
      <c r="AJ27" s="118"/>
      <c r="AK27" s="119"/>
      <c r="AL27" s="118"/>
      <c r="AM27" s="119"/>
      <c r="AN27" s="118"/>
      <c r="AO27" s="119"/>
      <c r="AP27" s="118"/>
      <c r="AQ27" s="118"/>
      <c r="AR27"/>
    </row>
    <row r="28" spans="2:44" s="5" customFormat="1" ht="32.25" customHeight="1">
      <c r="B28" s="89" t="s">
        <v>20</v>
      </c>
      <c r="C28" s="81" t="s">
        <v>21</v>
      </c>
      <c r="D28" s="89" t="s">
        <v>20</v>
      </c>
      <c r="E28" s="81" t="s">
        <v>21</v>
      </c>
      <c r="F28" s="89" t="s">
        <v>20</v>
      </c>
      <c r="G28" s="81" t="s">
        <v>21</v>
      </c>
      <c r="H28" s="89" t="s">
        <v>20</v>
      </c>
      <c r="I28" s="81" t="s">
        <v>21</v>
      </c>
      <c r="J28" s="89" t="s">
        <v>20</v>
      </c>
      <c r="K28" s="81" t="s">
        <v>21</v>
      </c>
      <c r="L28" s="89" t="s">
        <v>20</v>
      </c>
      <c r="M28" s="81" t="s">
        <v>21</v>
      </c>
      <c r="N28" s="89" t="s">
        <v>20</v>
      </c>
      <c r="O28" s="81" t="s">
        <v>21</v>
      </c>
      <c r="P28" s="89" t="s">
        <v>20</v>
      </c>
      <c r="Q28" s="81" t="s">
        <v>21</v>
      </c>
      <c r="R28" s="89" t="s">
        <v>20</v>
      </c>
      <c r="S28" s="81" t="s">
        <v>21</v>
      </c>
      <c r="T28" s="4"/>
      <c r="U28" s="20"/>
      <c r="V28" s="4"/>
      <c r="W28" s="20"/>
      <c r="X28" s="4"/>
      <c r="Y28" s="20"/>
      <c r="Z28" s="4"/>
      <c r="AA28" s="20"/>
      <c r="AB28" s="4"/>
      <c r="AC28" s="20"/>
      <c r="AD28" s="4"/>
      <c r="AE28" s="20"/>
      <c r="AF28" s="4"/>
      <c r="AG28" s="20"/>
      <c r="AH28" s="4"/>
      <c r="AI28" s="20"/>
      <c r="AJ28" s="4"/>
      <c r="AK28" s="20"/>
      <c r="AL28" s="4"/>
      <c r="AM28" s="20"/>
      <c r="AN28" s="4"/>
      <c r="AO28" s="20"/>
      <c r="AP28" s="4"/>
      <c r="AQ28" s="20"/>
      <c r="AR28"/>
    </row>
    <row r="29" spans="1:43" ht="21">
      <c r="A29" s="6" t="s">
        <v>17</v>
      </c>
      <c r="B29" s="90">
        <f>R29+P29+N29+L29+J29+H29+F29+D29</f>
        <v>1</v>
      </c>
      <c r="C29" s="82">
        <f>S29+Q29+O29+M29+K29+I29+G29+E29</f>
        <v>1200000000</v>
      </c>
      <c r="D29" s="17">
        <f>D18+D7</f>
        <v>0</v>
      </c>
      <c r="E29" s="82">
        <f>E18+E7</f>
        <v>0</v>
      </c>
      <c r="F29" s="17">
        <f>F18+F7</f>
        <v>0</v>
      </c>
      <c r="G29" s="82">
        <f>G18+G7</f>
        <v>0</v>
      </c>
      <c r="H29" s="17">
        <f>H18+H7</f>
        <v>0</v>
      </c>
      <c r="I29" s="82">
        <f>I18+I7</f>
        <v>0</v>
      </c>
      <c r="J29" s="17">
        <f>J18+J7</f>
        <v>1</v>
      </c>
      <c r="K29" s="82">
        <f>K18+K7</f>
        <v>1200000000</v>
      </c>
      <c r="L29" s="17">
        <f>L18+L7</f>
        <v>0</v>
      </c>
      <c r="M29" s="82">
        <f>M18+M7</f>
        <v>0</v>
      </c>
      <c r="N29" s="17">
        <f>N18+N7</f>
        <v>0</v>
      </c>
      <c r="O29" s="82">
        <f>O18+O7</f>
        <v>0</v>
      </c>
      <c r="P29" s="17">
        <f>P18+P7</f>
        <v>0</v>
      </c>
      <c r="Q29" s="82">
        <f>Q18+Q7</f>
        <v>0</v>
      </c>
      <c r="R29" s="17">
        <f>R18+R7</f>
        <v>0</v>
      </c>
      <c r="S29" s="82">
        <f>S18+S7</f>
        <v>0</v>
      </c>
      <c r="T29" s="21"/>
      <c r="U29" s="22"/>
      <c r="V29" s="21"/>
      <c r="W29" s="22"/>
      <c r="X29" s="21"/>
      <c r="Y29" s="22"/>
      <c r="Z29" s="21"/>
      <c r="AA29" s="22"/>
      <c r="AB29" s="21"/>
      <c r="AC29" s="22"/>
      <c r="AD29" s="21"/>
      <c r="AE29" s="24"/>
      <c r="AF29" s="21"/>
      <c r="AG29" s="22"/>
      <c r="AH29" s="25"/>
      <c r="AI29" s="24"/>
      <c r="AJ29" s="26"/>
      <c r="AK29" s="24"/>
      <c r="AL29" s="27"/>
      <c r="AM29" s="28"/>
      <c r="AN29" s="27"/>
      <c r="AO29" s="28"/>
      <c r="AP29" s="27"/>
      <c r="AQ29" s="28"/>
    </row>
    <row r="30" spans="1:43" ht="21">
      <c r="A30" s="6" t="s">
        <v>23</v>
      </c>
      <c r="B30" s="90">
        <f aca="true" t="shared" si="10" ref="B30:B33">R30+P30+N30+L30+J30+H30+F30+D30</f>
        <v>4</v>
      </c>
      <c r="C30" s="82">
        <f aca="true" t="shared" si="11" ref="C30:C33">S30+Q30+O30+M30+K30+I30+G30+E30</f>
        <v>1698886307</v>
      </c>
      <c r="D30" s="17">
        <f aca="true" t="shared" si="12" ref="D30:E33">D19+D8</f>
        <v>3</v>
      </c>
      <c r="E30" s="82">
        <f t="shared" si="12"/>
        <v>1427118018</v>
      </c>
      <c r="F30" s="17">
        <f>F19+F8</f>
        <v>0</v>
      </c>
      <c r="G30" s="82">
        <f>G19+G8</f>
        <v>0</v>
      </c>
      <c r="H30" s="17">
        <f>H19+H8</f>
        <v>0</v>
      </c>
      <c r="I30" s="82">
        <f>I19+I8</f>
        <v>0</v>
      </c>
      <c r="J30" s="17">
        <f>J19+J8</f>
        <v>1</v>
      </c>
      <c r="K30" s="82">
        <f>K19+K8</f>
        <v>271768289</v>
      </c>
      <c r="L30" s="17">
        <f>L19+L8</f>
        <v>0</v>
      </c>
      <c r="M30" s="82">
        <f>M19+M8</f>
        <v>0</v>
      </c>
      <c r="N30" s="17">
        <f>N19+N8</f>
        <v>0</v>
      </c>
      <c r="O30" s="82">
        <f>O19+O8</f>
        <v>0</v>
      </c>
      <c r="P30" s="17">
        <f>P19+P8</f>
        <v>0</v>
      </c>
      <c r="Q30" s="82">
        <f>Q19+Q8</f>
        <v>0</v>
      </c>
      <c r="R30" s="17">
        <f>R19+R8</f>
        <v>0</v>
      </c>
      <c r="S30" s="82">
        <f>S19+S8</f>
        <v>0</v>
      </c>
      <c r="T30" s="21"/>
      <c r="U30" s="22"/>
      <c r="V30" s="21"/>
      <c r="W30" s="22"/>
      <c r="X30" s="21"/>
      <c r="Y30" s="22"/>
      <c r="Z30" s="21"/>
      <c r="AA30" s="22"/>
      <c r="AB30" s="21"/>
      <c r="AC30" s="22"/>
      <c r="AD30" s="21"/>
      <c r="AE30" s="24"/>
      <c r="AF30" s="21"/>
      <c r="AG30" s="22"/>
      <c r="AH30" s="25"/>
      <c r="AI30" s="24"/>
      <c r="AJ30" s="26"/>
      <c r="AK30" s="24"/>
      <c r="AL30" s="27"/>
      <c r="AM30" s="28"/>
      <c r="AN30" s="27"/>
      <c r="AO30" s="28"/>
      <c r="AP30" s="27"/>
      <c r="AQ30" s="28"/>
    </row>
    <row r="31" spans="1:43" ht="21">
      <c r="A31" s="6" t="s">
        <v>22</v>
      </c>
      <c r="B31" s="90">
        <f t="shared" si="10"/>
        <v>1</v>
      </c>
      <c r="C31" s="82">
        <f t="shared" si="11"/>
        <v>1346306096</v>
      </c>
      <c r="D31" s="17">
        <f t="shared" si="12"/>
        <v>0</v>
      </c>
      <c r="E31" s="82">
        <f t="shared" si="12"/>
        <v>0</v>
      </c>
      <c r="F31" s="17">
        <f>F20+F9</f>
        <v>0</v>
      </c>
      <c r="G31" s="82">
        <f>G20+G9</f>
        <v>0</v>
      </c>
      <c r="H31" s="17">
        <f>H20+H9</f>
        <v>1</v>
      </c>
      <c r="I31" s="82">
        <f>I20+I9</f>
        <v>1346306096</v>
      </c>
      <c r="J31" s="17">
        <f>J20+J9</f>
        <v>0</v>
      </c>
      <c r="K31" s="82">
        <f>K20+K9</f>
        <v>0</v>
      </c>
      <c r="L31" s="17">
        <f>L20+L9</f>
        <v>0</v>
      </c>
      <c r="M31" s="82">
        <f>M20+M9</f>
        <v>0</v>
      </c>
      <c r="N31" s="17">
        <f>N20+N9</f>
        <v>0</v>
      </c>
      <c r="O31" s="82">
        <f>O20+O9</f>
        <v>0</v>
      </c>
      <c r="P31" s="17">
        <f>P20+P9</f>
        <v>0</v>
      </c>
      <c r="Q31" s="82">
        <f>Q20+Q9</f>
        <v>0</v>
      </c>
      <c r="R31" s="17">
        <f>R20+R9</f>
        <v>0</v>
      </c>
      <c r="S31" s="82">
        <f>S20+S9</f>
        <v>0</v>
      </c>
      <c r="T31" s="21"/>
      <c r="U31" s="22"/>
      <c r="V31" s="21"/>
      <c r="W31" s="22"/>
      <c r="X31" s="21"/>
      <c r="Y31" s="22"/>
      <c r="Z31" s="21"/>
      <c r="AA31" s="22"/>
      <c r="AB31" s="21"/>
      <c r="AC31" s="22"/>
      <c r="AD31" s="21"/>
      <c r="AE31" s="24"/>
      <c r="AF31" s="21"/>
      <c r="AG31" s="22"/>
      <c r="AH31" s="25"/>
      <c r="AI31" s="24"/>
      <c r="AJ31" s="26"/>
      <c r="AK31" s="24"/>
      <c r="AL31" s="27"/>
      <c r="AM31" s="28"/>
      <c r="AN31" s="27"/>
      <c r="AO31" s="28"/>
      <c r="AP31" s="27"/>
      <c r="AQ31" s="28"/>
    </row>
    <row r="32" spans="1:43" ht="21">
      <c r="A32" s="6" t="s">
        <v>18</v>
      </c>
      <c r="B32" s="90">
        <f t="shared" si="10"/>
        <v>25</v>
      </c>
      <c r="C32" s="82">
        <f t="shared" si="11"/>
        <v>10778316046</v>
      </c>
      <c r="D32" s="17">
        <f t="shared" si="12"/>
        <v>7</v>
      </c>
      <c r="E32" s="82">
        <f t="shared" si="12"/>
        <v>2850458953</v>
      </c>
      <c r="F32" s="17">
        <f>F21+F10</f>
        <v>5</v>
      </c>
      <c r="G32" s="82">
        <f>G21+G10</f>
        <v>1438590378</v>
      </c>
      <c r="H32" s="17">
        <f>H21+H10</f>
        <v>2</v>
      </c>
      <c r="I32" s="82">
        <f>I21+I10</f>
        <v>612928156</v>
      </c>
      <c r="J32" s="17">
        <f>J21+J10</f>
        <v>5</v>
      </c>
      <c r="K32" s="82">
        <f>K21+K10</f>
        <v>2280713578</v>
      </c>
      <c r="L32" s="17">
        <f>L21+L10</f>
        <v>3</v>
      </c>
      <c r="M32" s="82">
        <f>M21+M10</f>
        <v>641656421</v>
      </c>
      <c r="N32" s="17">
        <f>N21+N10</f>
        <v>1</v>
      </c>
      <c r="O32" s="82">
        <f>O21+O10</f>
        <v>2289501000</v>
      </c>
      <c r="P32" s="17">
        <f>P21+P10</f>
        <v>2</v>
      </c>
      <c r="Q32" s="82">
        <f>Q21+Q10</f>
        <v>664467560</v>
      </c>
      <c r="R32" s="17">
        <f>R21+R10</f>
        <v>0</v>
      </c>
      <c r="S32" s="82">
        <f>S21+S10</f>
        <v>0</v>
      </c>
      <c r="T32" s="21"/>
      <c r="U32" s="22"/>
      <c r="V32" s="21"/>
      <c r="W32" s="22"/>
      <c r="X32" s="21"/>
      <c r="Y32" s="22"/>
      <c r="Z32" s="21"/>
      <c r="AA32" s="22"/>
      <c r="AB32" s="21"/>
      <c r="AC32" s="22"/>
      <c r="AD32" s="21"/>
      <c r="AE32" s="24"/>
      <c r="AF32" s="21"/>
      <c r="AG32" s="22"/>
      <c r="AH32" s="25"/>
      <c r="AI32" s="24"/>
      <c r="AJ32" s="26"/>
      <c r="AK32" s="24"/>
      <c r="AL32" s="27"/>
      <c r="AM32" s="28"/>
      <c r="AN32" s="27"/>
      <c r="AO32" s="28"/>
      <c r="AP32" s="27"/>
      <c r="AQ32" s="28"/>
    </row>
    <row r="33" spans="1:43" ht="21">
      <c r="A33" s="6" t="s">
        <v>19</v>
      </c>
      <c r="B33" s="90">
        <f t="shared" si="10"/>
        <v>21</v>
      </c>
      <c r="C33" s="82">
        <f t="shared" si="11"/>
        <v>16535537945.86</v>
      </c>
      <c r="D33" s="17">
        <f t="shared" si="12"/>
        <v>4</v>
      </c>
      <c r="E33" s="82">
        <f t="shared" si="12"/>
        <v>6224178126</v>
      </c>
      <c r="F33" s="17">
        <f>F22+F11</f>
        <v>1</v>
      </c>
      <c r="G33" s="82">
        <f>G22+G11</f>
        <v>280480000</v>
      </c>
      <c r="H33" s="17">
        <f>H22+H11</f>
        <v>8</v>
      </c>
      <c r="I33" s="82">
        <f>I22+I11</f>
        <v>5499532030.860001</v>
      </c>
      <c r="J33" s="17">
        <f>J22+J11</f>
        <v>3</v>
      </c>
      <c r="K33" s="82">
        <f>K22+K11</f>
        <v>534658306</v>
      </c>
      <c r="L33" s="17">
        <f>L22+L11</f>
        <v>0</v>
      </c>
      <c r="M33" s="82">
        <f>M22+M11</f>
        <v>0</v>
      </c>
      <c r="N33" s="17">
        <f>N22+N11</f>
        <v>2</v>
      </c>
      <c r="O33" s="82">
        <f>O22+O11</f>
        <v>1031064196</v>
      </c>
      <c r="P33" s="17">
        <f>P22+P11</f>
        <v>0</v>
      </c>
      <c r="Q33" s="82">
        <f>Q22+Q11</f>
        <v>0</v>
      </c>
      <c r="R33" s="17">
        <f>R22+R11</f>
        <v>3</v>
      </c>
      <c r="S33" s="82">
        <f>S22+S11</f>
        <v>2965625287</v>
      </c>
      <c r="T33" s="21"/>
      <c r="U33" s="22"/>
      <c r="V33" s="21"/>
      <c r="W33" s="22"/>
      <c r="X33" s="21"/>
      <c r="Y33" s="22"/>
      <c r="Z33" s="21"/>
      <c r="AA33" s="22"/>
      <c r="AB33" s="21"/>
      <c r="AC33" s="22"/>
      <c r="AD33" s="21"/>
      <c r="AE33" s="24"/>
      <c r="AF33" s="21"/>
      <c r="AG33" s="22"/>
      <c r="AH33" s="25"/>
      <c r="AI33" s="24"/>
      <c r="AJ33" s="26"/>
      <c r="AK33" s="24"/>
      <c r="AL33" s="27"/>
      <c r="AM33" s="28"/>
      <c r="AN33" s="27"/>
      <c r="AO33" s="28"/>
      <c r="AP33" s="27"/>
      <c r="AQ33" s="28"/>
    </row>
    <row r="34" spans="1:43" ht="21" customHeight="1">
      <c r="A34" s="9" t="s">
        <v>33</v>
      </c>
      <c r="B34" s="91">
        <f aca="true" t="shared" si="13" ref="B34">SUM(B29:B33)</f>
        <v>52</v>
      </c>
      <c r="C34" s="83">
        <f aca="true" t="shared" si="14" ref="C34:K34">SUM(C29:C33)</f>
        <v>31559046394.86</v>
      </c>
      <c r="D34" s="18">
        <f>SUM(D29:D33)</f>
        <v>14</v>
      </c>
      <c r="E34" s="83">
        <f>SUM(E29:E33)</f>
        <v>10501755097</v>
      </c>
      <c r="F34" s="18">
        <f t="shared" si="14"/>
        <v>6</v>
      </c>
      <c r="G34" s="83">
        <f t="shared" si="14"/>
        <v>1719070378</v>
      </c>
      <c r="H34" s="18">
        <f t="shared" si="14"/>
        <v>11</v>
      </c>
      <c r="I34" s="83">
        <f t="shared" si="14"/>
        <v>7458766282.860001</v>
      </c>
      <c r="J34" s="18">
        <f t="shared" si="14"/>
        <v>10</v>
      </c>
      <c r="K34" s="83">
        <f t="shared" si="14"/>
        <v>4287140173</v>
      </c>
      <c r="L34" s="18">
        <f aca="true" t="shared" si="15" ref="L34:Q34">SUM(L29:L33)</f>
        <v>3</v>
      </c>
      <c r="M34" s="83">
        <f t="shared" si="15"/>
        <v>641656421</v>
      </c>
      <c r="N34" s="18">
        <f t="shared" si="15"/>
        <v>3</v>
      </c>
      <c r="O34" s="83">
        <f t="shared" si="15"/>
        <v>3320565196</v>
      </c>
      <c r="P34" s="18">
        <f t="shared" si="15"/>
        <v>2</v>
      </c>
      <c r="Q34" s="83">
        <f t="shared" si="15"/>
        <v>664467560</v>
      </c>
      <c r="R34" s="18">
        <f aca="true" t="shared" si="16" ref="R34:S34">SUM(R29:R33)</f>
        <v>3</v>
      </c>
      <c r="S34" s="83">
        <f t="shared" si="16"/>
        <v>2965625287</v>
      </c>
      <c r="T34" s="29"/>
      <c r="U34" s="30"/>
      <c r="V34" s="29"/>
      <c r="W34" s="30"/>
      <c r="X34" s="29"/>
      <c r="Y34" s="30"/>
      <c r="Z34" s="29"/>
      <c r="AA34" s="30"/>
      <c r="AB34" s="29"/>
      <c r="AC34" s="30"/>
      <c r="AD34" s="29"/>
      <c r="AE34" s="32"/>
      <c r="AF34" s="29"/>
      <c r="AG34" s="30"/>
      <c r="AH34" s="33"/>
      <c r="AI34" s="32"/>
      <c r="AJ34" s="34"/>
      <c r="AK34" s="32"/>
      <c r="AL34" s="35"/>
      <c r="AM34" s="36"/>
      <c r="AN34" s="35"/>
      <c r="AO34" s="36"/>
      <c r="AP34" s="35"/>
      <c r="AQ34" s="36"/>
    </row>
    <row r="35" spans="4:37" ht="15">
      <c r="D35"/>
      <c r="E35"/>
      <c r="F35"/>
      <c r="G35"/>
      <c r="H35"/>
      <c r="I35"/>
      <c r="J35"/>
      <c r="K35"/>
      <c r="L35"/>
      <c r="M35"/>
      <c r="N35"/>
      <c r="O35"/>
      <c r="P35"/>
      <c r="Q35"/>
      <c r="R35"/>
      <c r="S35"/>
      <c r="T35"/>
      <c r="U35"/>
      <c r="V35"/>
      <c r="W35"/>
      <c r="X35"/>
      <c r="Y35"/>
      <c r="Z35"/>
      <c r="AA35"/>
      <c r="AB35"/>
      <c r="AC35"/>
      <c r="AD35"/>
      <c r="AE35"/>
      <c r="AF35"/>
      <c r="AG35"/>
      <c r="AH35"/>
      <c r="AI35"/>
      <c r="AJ35"/>
      <c r="AK35"/>
    </row>
    <row r="36" spans="4:37" ht="15">
      <c r="D36"/>
      <c r="E36"/>
      <c r="F36"/>
      <c r="G36"/>
      <c r="H36"/>
      <c r="I36"/>
      <c r="J36"/>
      <c r="K36"/>
      <c r="L36"/>
      <c r="M36"/>
      <c r="N36"/>
      <c r="O36"/>
      <c r="P36"/>
      <c r="Q36"/>
      <c r="R36"/>
      <c r="S36"/>
      <c r="T36"/>
      <c r="U36"/>
      <c r="V36"/>
      <c r="W36"/>
      <c r="X36"/>
      <c r="Y36"/>
      <c r="Z36"/>
      <c r="AA36"/>
      <c r="AB36"/>
      <c r="AC36"/>
      <c r="AD36"/>
      <c r="AE36"/>
      <c r="AF36"/>
      <c r="AG36"/>
      <c r="AH36"/>
      <c r="AI36"/>
      <c r="AJ36"/>
      <c r="AK36"/>
    </row>
    <row r="37" spans="1:37" ht="25.8">
      <c r="A37" s="7" t="s">
        <v>34</v>
      </c>
      <c r="D37"/>
      <c r="E37"/>
      <c r="F37"/>
      <c r="G37"/>
      <c r="H37"/>
      <c r="I37"/>
      <c r="J37"/>
      <c r="K37"/>
      <c r="L37"/>
      <c r="M37"/>
      <c r="N37"/>
      <c r="O37"/>
      <c r="P37"/>
      <c r="Q37"/>
      <c r="R37"/>
      <c r="S37"/>
      <c r="T37"/>
      <c r="U37"/>
      <c r="V37"/>
      <c r="W37"/>
      <c r="X37"/>
      <c r="Y37"/>
      <c r="Z37"/>
      <c r="AA37"/>
      <c r="AB37"/>
      <c r="AC37"/>
      <c r="AD37"/>
      <c r="AE37"/>
      <c r="AF37"/>
      <c r="AG37"/>
      <c r="AH37"/>
      <c r="AI37"/>
      <c r="AJ37"/>
      <c r="AK37"/>
    </row>
    <row r="38" spans="1:44" s="5" customFormat="1" ht="31.5" customHeight="1">
      <c r="A38" s="8"/>
      <c r="B38" s="117" t="s">
        <v>48</v>
      </c>
      <c r="C38" s="117"/>
      <c r="D38" s="116" t="s">
        <v>87</v>
      </c>
      <c r="E38" s="117"/>
      <c r="F38" s="116" t="s">
        <v>70</v>
      </c>
      <c r="G38" s="117"/>
      <c r="H38" s="116" t="s">
        <v>64</v>
      </c>
      <c r="I38" s="117"/>
      <c r="J38" s="116" t="s">
        <v>63</v>
      </c>
      <c r="K38" s="117"/>
      <c r="L38" s="116" t="s">
        <v>61</v>
      </c>
      <c r="M38" s="117"/>
      <c r="N38" s="116" t="s">
        <v>54</v>
      </c>
      <c r="O38" s="117"/>
      <c r="P38" s="116" t="s">
        <v>52</v>
      </c>
      <c r="Q38" s="117"/>
      <c r="R38" s="116" t="s">
        <v>51</v>
      </c>
      <c r="S38" s="117"/>
      <c r="T38" s="118"/>
      <c r="U38" s="119"/>
      <c r="V38" s="118"/>
      <c r="W38" s="119"/>
      <c r="X38" s="118"/>
      <c r="Y38" s="119"/>
      <c r="Z38" s="118"/>
      <c r="AA38" s="119"/>
      <c r="AB38" s="118"/>
      <c r="AC38" s="119"/>
      <c r="AD38" s="118"/>
      <c r="AE38" s="119"/>
      <c r="AF38" s="118"/>
      <c r="AG38" s="119"/>
      <c r="AH38" s="118"/>
      <c r="AI38" s="119"/>
      <c r="AJ38" s="118"/>
      <c r="AK38" s="119"/>
      <c r="AL38" s="118"/>
      <c r="AM38" s="119"/>
      <c r="AN38" s="118"/>
      <c r="AO38" s="119"/>
      <c r="AP38" s="118"/>
      <c r="AQ38" s="118"/>
      <c r="AR38"/>
    </row>
    <row r="39" spans="2:44" s="5" customFormat="1" ht="32.25" customHeight="1">
      <c r="B39" s="89" t="s">
        <v>20</v>
      </c>
      <c r="C39" s="81" t="s">
        <v>21</v>
      </c>
      <c r="D39" s="89" t="s">
        <v>20</v>
      </c>
      <c r="E39" s="81" t="s">
        <v>21</v>
      </c>
      <c r="F39" s="89" t="s">
        <v>20</v>
      </c>
      <c r="G39" s="81" t="s">
        <v>21</v>
      </c>
      <c r="H39" s="89" t="s">
        <v>20</v>
      </c>
      <c r="I39" s="81" t="s">
        <v>21</v>
      </c>
      <c r="J39" s="89" t="s">
        <v>20</v>
      </c>
      <c r="K39" s="81" t="s">
        <v>21</v>
      </c>
      <c r="L39" s="89" t="s">
        <v>20</v>
      </c>
      <c r="M39" s="81" t="s">
        <v>21</v>
      </c>
      <c r="N39" s="89" t="s">
        <v>20</v>
      </c>
      <c r="O39" s="81" t="s">
        <v>21</v>
      </c>
      <c r="P39" s="89" t="s">
        <v>20</v>
      </c>
      <c r="Q39" s="81" t="s">
        <v>21</v>
      </c>
      <c r="R39" s="89" t="s">
        <v>20</v>
      </c>
      <c r="S39" s="81" t="s">
        <v>21</v>
      </c>
      <c r="T39" s="4"/>
      <c r="U39" s="20"/>
      <c r="V39" s="4"/>
      <c r="W39" s="20"/>
      <c r="X39" s="4"/>
      <c r="Y39" s="20"/>
      <c r="Z39" s="4"/>
      <c r="AA39" s="20"/>
      <c r="AB39" s="4"/>
      <c r="AC39" s="20"/>
      <c r="AD39" s="4"/>
      <c r="AE39" s="20"/>
      <c r="AF39" s="4"/>
      <c r="AG39" s="20"/>
      <c r="AH39" s="4"/>
      <c r="AI39" s="20"/>
      <c r="AJ39" s="4"/>
      <c r="AK39" s="20"/>
      <c r="AL39" s="4"/>
      <c r="AM39" s="20"/>
      <c r="AN39" s="4"/>
      <c r="AO39" s="20"/>
      <c r="AP39" s="4"/>
      <c r="AQ39" s="20"/>
      <c r="AR39"/>
    </row>
    <row r="40" spans="1:43" ht="21">
      <c r="A40" s="9" t="s">
        <v>31</v>
      </c>
      <c r="B40" s="92">
        <f aca="true" t="shared" si="17" ref="B40:C40">B12</f>
        <v>46</v>
      </c>
      <c r="C40" s="84">
        <f t="shared" si="17"/>
        <v>31259814477.86</v>
      </c>
      <c r="D40" s="19">
        <f>D12</f>
        <v>12</v>
      </c>
      <c r="E40" s="84">
        <f>E12</f>
        <v>10439880097</v>
      </c>
      <c r="F40" s="19">
        <f>F12</f>
        <v>5</v>
      </c>
      <c r="G40" s="84">
        <v>0</v>
      </c>
      <c r="H40" s="19">
        <f>H12</f>
        <v>11</v>
      </c>
      <c r="I40" s="84">
        <f>I12</f>
        <v>7458766282.860001</v>
      </c>
      <c r="J40" s="19">
        <f>J12</f>
        <v>7</v>
      </c>
      <c r="K40" s="84">
        <f>K12</f>
        <v>4058210153</v>
      </c>
      <c r="L40" s="19">
        <f>L12</f>
        <v>3</v>
      </c>
      <c r="M40" s="84">
        <f>M12</f>
        <v>641656421</v>
      </c>
      <c r="N40" s="19">
        <f>N12</f>
        <v>3</v>
      </c>
      <c r="O40" s="84">
        <f>O12</f>
        <v>3320565196</v>
      </c>
      <c r="P40" s="19">
        <f>P12</f>
        <v>2</v>
      </c>
      <c r="Q40" s="84">
        <f>Q12</f>
        <v>664467560</v>
      </c>
      <c r="R40" s="19">
        <f>R12</f>
        <v>3</v>
      </c>
      <c r="S40" s="84">
        <f>S12</f>
        <v>2965625287</v>
      </c>
      <c r="T40" s="38"/>
      <c r="U40" s="39"/>
      <c r="V40" s="38"/>
      <c r="W40" s="39"/>
      <c r="X40" s="38"/>
      <c r="Y40" s="39"/>
      <c r="Z40" s="38"/>
      <c r="AA40" s="39"/>
      <c r="AB40" s="38"/>
      <c r="AC40" s="39"/>
      <c r="AD40" s="40"/>
      <c r="AE40" s="40"/>
      <c r="AF40" s="38"/>
      <c r="AG40" s="39"/>
      <c r="AH40" s="41"/>
      <c r="AI40" s="40"/>
      <c r="AJ40" s="42"/>
      <c r="AK40" s="40"/>
      <c r="AL40" s="43"/>
      <c r="AM40" s="44"/>
      <c r="AN40" s="43"/>
      <c r="AO40" s="44"/>
      <c r="AP40" s="43"/>
      <c r="AQ40" s="44"/>
    </row>
    <row r="41" spans="1:43" ht="21">
      <c r="A41" s="9" t="s">
        <v>32</v>
      </c>
      <c r="B41" s="92">
        <f aca="true" t="shared" si="18" ref="B41:C41">B23</f>
        <v>6</v>
      </c>
      <c r="C41" s="84">
        <f t="shared" si="18"/>
        <v>299231917</v>
      </c>
      <c r="D41" s="19">
        <f>D23</f>
        <v>2</v>
      </c>
      <c r="E41" s="84">
        <f>E23</f>
        <v>61875000</v>
      </c>
      <c r="F41" s="19">
        <f aca="true" t="shared" si="19" ref="F41:S41">F23</f>
        <v>1</v>
      </c>
      <c r="G41" s="84">
        <f t="shared" si="19"/>
        <v>8426897</v>
      </c>
      <c r="H41" s="19">
        <f t="shared" si="19"/>
        <v>0</v>
      </c>
      <c r="I41" s="84">
        <f t="shared" si="19"/>
        <v>0</v>
      </c>
      <c r="J41" s="19">
        <f t="shared" si="19"/>
        <v>3</v>
      </c>
      <c r="K41" s="84">
        <f t="shared" si="19"/>
        <v>228930020</v>
      </c>
      <c r="L41" s="19">
        <f t="shared" si="19"/>
        <v>0</v>
      </c>
      <c r="M41" s="84">
        <f t="shared" si="19"/>
        <v>0</v>
      </c>
      <c r="N41" s="19">
        <f t="shared" si="19"/>
        <v>0</v>
      </c>
      <c r="O41" s="84">
        <f t="shared" si="19"/>
        <v>0</v>
      </c>
      <c r="P41" s="19">
        <f t="shared" si="19"/>
        <v>0</v>
      </c>
      <c r="Q41" s="84">
        <f t="shared" si="19"/>
        <v>0</v>
      </c>
      <c r="R41" s="19">
        <f t="shared" si="19"/>
        <v>0</v>
      </c>
      <c r="S41" s="84">
        <f t="shared" si="19"/>
        <v>0</v>
      </c>
      <c r="T41" s="38"/>
      <c r="U41" s="39"/>
      <c r="V41" s="38"/>
      <c r="W41" s="39"/>
      <c r="X41" s="38"/>
      <c r="Y41" s="39"/>
      <c r="Z41" s="38"/>
      <c r="AA41" s="39"/>
      <c r="AB41" s="38"/>
      <c r="AC41" s="39"/>
      <c r="AD41" s="40"/>
      <c r="AE41" s="40"/>
      <c r="AF41" s="38"/>
      <c r="AG41" s="39"/>
      <c r="AH41" s="41"/>
      <c r="AI41" s="40"/>
      <c r="AJ41" s="42"/>
      <c r="AK41" s="40"/>
      <c r="AL41" s="43"/>
      <c r="AM41" s="44"/>
      <c r="AN41" s="43"/>
      <c r="AO41" s="44"/>
      <c r="AP41" s="43"/>
      <c r="AQ41" s="44"/>
    </row>
    <row r="42" spans="1:41" ht="21">
      <c r="A42" s="9" t="s">
        <v>33</v>
      </c>
      <c r="B42" s="91">
        <f aca="true" t="shared" si="20" ref="B42:C42">B34</f>
        <v>52</v>
      </c>
      <c r="C42" s="83">
        <f t="shared" si="20"/>
        <v>31559046394.86</v>
      </c>
      <c r="D42" s="18">
        <f>D34</f>
        <v>14</v>
      </c>
      <c r="E42" s="83">
        <f>E34</f>
        <v>10501755097</v>
      </c>
      <c r="F42" s="18">
        <f>F34</f>
        <v>6</v>
      </c>
      <c r="G42" s="83">
        <f>G34</f>
        <v>1719070378</v>
      </c>
      <c r="H42" s="18">
        <f>H34</f>
        <v>11</v>
      </c>
      <c r="I42" s="83">
        <f>I34</f>
        <v>7458766282.860001</v>
      </c>
      <c r="J42" s="18">
        <f>J34</f>
        <v>10</v>
      </c>
      <c r="K42" s="83">
        <f>K34</f>
        <v>4287140173</v>
      </c>
      <c r="L42" s="18">
        <f>L34</f>
        <v>3</v>
      </c>
      <c r="M42" s="83">
        <f>M34</f>
        <v>641656421</v>
      </c>
      <c r="N42" s="18">
        <f>N34</f>
        <v>3</v>
      </c>
      <c r="O42" s="83">
        <f>O34</f>
        <v>3320565196</v>
      </c>
      <c r="P42" s="18">
        <f>P34</f>
        <v>2</v>
      </c>
      <c r="Q42" s="83">
        <f>Q34</f>
        <v>664467560</v>
      </c>
      <c r="R42" s="18">
        <f>R34</f>
        <v>3</v>
      </c>
      <c r="S42" s="83">
        <f>S34</f>
        <v>2965625287</v>
      </c>
      <c r="T42" s="29"/>
      <c r="U42" s="30"/>
      <c r="V42" s="29"/>
      <c r="W42" s="30"/>
      <c r="X42" s="29"/>
      <c r="Y42" s="30"/>
      <c r="Z42" s="29"/>
      <c r="AA42" s="30"/>
      <c r="AB42" s="32"/>
      <c r="AC42" s="32"/>
      <c r="AD42" s="29"/>
      <c r="AE42" s="30"/>
      <c r="AF42" s="33"/>
      <c r="AG42" s="32"/>
      <c r="AH42" s="34"/>
      <c r="AI42" s="32"/>
      <c r="AJ42" s="35"/>
      <c r="AK42" s="36"/>
      <c r="AL42" s="35"/>
      <c r="AM42" s="36"/>
      <c r="AN42" s="35"/>
      <c r="AO42" s="36"/>
    </row>
    <row r="46" ht="28.5">
      <c r="A46" s="11" t="s">
        <v>39</v>
      </c>
    </row>
    <row r="47" spans="1:2" ht="28.8">
      <c r="A47" s="11" t="s">
        <v>44</v>
      </c>
      <c r="B47" s="110" t="s">
        <v>88</v>
      </c>
    </row>
    <row r="48" ht="25.8">
      <c r="A48" s="10"/>
    </row>
    <row r="49" spans="2:3" ht="18.75">
      <c r="B49" s="121" t="s">
        <v>38</v>
      </c>
      <c r="C49" s="121"/>
    </row>
    <row r="50" spans="2:33" s="5" customFormat="1" ht="46.5" customHeight="1">
      <c r="B50" s="93"/>
      <c r="C50" s="80" t="s">
        <v>50</v>
      </c>
      <c r="D50" s="96" t="s">
        <v>89</v>
      </c>
      <c r="E50" s="96" t="s">
        <v>65</v>
      </c>
      <c r="F50" s="96" t="s">
        <v>62</v>
      </c>
      <c r="G50" s="96" t="s">
        <v>49</v>
      </c>
      <c r="H50" s="93"/>
      <c r="I50" s="85"/>
      <c r="J50" s="93"/>
      <c r="K50" s="85"/>
      <c r="L50" s="93"/>
      <c r="M50" s="85"/>
      <c r="N50" s="93"/>
      <c r="O50" s="85"/>
      <c r="P50" s="93"/>
      <c r="Q50" s="85"/>
      <c r="R50" s="93"/>
      <c r="S50" s="85"/>
      <c r="T50" s="93"/>
      <c r="U50" s="85"/>
      <c r="V50" s="93"/>
      <c r="W50" s="85"/>
      <c r="X50" s="93"/>
      <c r="Y50" s="85"/>
      <c r="Z50" s="93"/>
      <c r="AA50" s="85"/>
      <c r="AB50" s="93"/>
      <c r="AC50" s="85"/>
      <c r="AD50" s="93"/>
      <c r="AE50" s="85"/>
      <c r="AF50" s="93"/>
      <c r="AG50" s="85"/>
    </row>
    <row r="51" spans="2:37" ht="21">
      <c r="B51" s="94" t="s">
        <v>31</v>
      </c>
      <c r="C51" s="86">
        <f>G51+F51+E51+D51</f>
        <v>29549.170996859997</v>
      </c>
      <c r="D51" s="86">
        <f>(E40+G40)/1000000</f>
        <v>10439.880097</v>
      </c>
      <c r="E51" s="86">
        <f>(I40+K40)/1000000</f>
        <v>11516.97643586</v>
      </c>
      <c r="F51" s="86">
        <f>(M40+O40)/1000000</f>
        <v>3962.221617</v>
      </c>
      <c r="G51" s="86">
        <f>(Q40+S40)/1000000</f>
        <v>3630.092847</v>
      </c>
      <c r="AH51"/>
      <c r="AI51"/>
      <c r="AJ51"/>
      <c r="AK51"/>
    </row>
    <row r="52" spans="2:37" ht="21">
      <c r="B52" s="94" t="s">
        <v>36</v>
      </c>
      <c r="C52" s="86">
        <f>G52+F52+E52+D52</f>
        <v>299.231917</v>
      </c>
      <c r="D52" s="86">
        <f>(E41+G41)/1000000</f>
        <v>70.301897</v>
      </c>
      <c r="E52" s="86">
        <f>(I41+K41)/1000000</f>
        <v>228.93002</v>
      </c>
      <c r="F52" s="86">
        <f>(M41+O41)/1000000</f>
        <v>0</v>
      </c>
      <c r="G52" s="86">
        <f>(Q41+S41)/1000000</f>
        <v>0</v>
      </c>
      <c r="AH52"/>
      <c r="AI52"/>
      <c r="AJ52"/>
      <c r="AK52"/>
    </row>
    <row r="53" spans="2:37" ht="21">
      <c r="B53" s="94" t="s">
        <v>33</v>
      </c>
      <c r="C53" s="84">
        <f>+C51+C52</f>
        <v>29848.402913859998</v>
      </c>
      <c r="D53" s="84">
        <f>+D51+D52</f>
        <v>10510.181993999999</v>
      </c>
      <c r="E53" s="84">
        <f>+E51+E52</f>
        <v>11745.90645586</v>
      </c>
      <c r="F53" s="84">
        <f>+F51+F52</f>
        <v>3962.221617</v>
      </c>
      <c r="G53" s="84">
        <f>+G51+G52</f>
        <v>3630.092847</v>
      </c>
      <c r="AH53"/>
      <c r="AI53"/>
      <c r="AJ53"/>
      <c r="AK53"/>
    </row>
    <row r="54" spans="4:37" ht="15">
      <c r="D54" s="79"/>
      <c r="E54" s="88"/>
      <c r="F54" s="79"/>
      <c r="G54" s="88"/>
      <c r="H54" s="79"/>
      <c r="I54" s="88"/>
      <c r="J54" s="79"/>
      <c r="K54" s="88"/>
      <c r="L54" s="79"/>
      <c r="M54" s="88"/>
      <c r="N54" s="79"/>
      <c r="O54" s="88"/>
      <c r="P54" s="79"/>
      <c r="Q54" s="88"/>
      <c r="R54" s="79"/>
      <c r="S54" s="88"/>
      <c r="T54" s="79"/>
      <c r="U54" s="88"/>
      <c r="V54" s="79"/>
      <c r="W54" s="88"/>
      <c r="X54" s="79"/>
      <c r="Y54" s="88"/>
      <c r="Z54" s="79"/>
      <c r="AA54"/>
      <c r="AB54"/>
      <c r="AC54"/>
      <c r="AD54"/>
      <c r="AE54"/>
      <c r="AF54"/>
      <c r="AG54"/>
      <c r="AH54"/>
      <c r="AI54"/>
      <c r="AJ54"/>
      <c r="AK54"/>
    </row>
    <row r="55" spans="4:37" ht="15">
      <c r="D55" s="79"/>
      <c r="E55" s="88"/>
      <c r="F55" s="79"/>
      <c r="G55" s="88"/>
      <c r="H55" s="79"/>
      <c r="I55" s="88"/>
      <c r="J55" s="79"/>
      <c r="K55" s="88"/>
      <c r="L55" s="79"/>
      <c r="M55" s="88"/>
      <c r="N55" s="79"/>
      <c r="O55" s="88"/>
      <c r="P55" s="79"/>
      <c r="Q55" s="88"/>
      <c r="R55" s="79"/>
      <c r="S55" s="88"/>
      <c r="T55" s="79"/>
      <c r="U55" s="88"/>
      <c r="V55" s="79"/>
      <c r="W55" s="88"/>
      <c r="X55" s="79"/>
      <c r="Y55" s="88"/>
      <c r="Z55" s="79"/>
      <c r="AA55"/>
      <c r="AB55"/>
      <c r="AC55"/>
      <c r="AD55"/>
      <c r="AE55"/>
      <c r="AF55"/>
      <c r="AG55"/>
      <c r="AH55"/>
      <c r="AI55"/>
      <c r="AJ55"/>
      <c r="AK55"/>
    </row>
    <row r="56" spans="3:37" ht="23.25" customHeight="1">
      <c r="C56" s="87" t="s">
        <v>37</v>
      </c>
      <c r="D56" s="79"/>
      <c r="E56" s="88"/>
      <c r="F56" s="79"/>
      <c r="G56" s="88"/>
      <c r="H56" s="79"/>
      <c r="I56" s="88"/>
      <c r="J56" s="79"/>
      <c r="K56" s="88"/>
      <c r="L56" s="79"/>
      <c r="M56" s="88"/>
      <c r="N56" s="79"/>
      <c r="O56" s="88"/>
      <c r="P56" s="79"/>
      <c r="Q56" s="88"/>
      <c r="R56" s="79"/>
      <c r="S56" s="88"/>
      <c r="T56" s="79"/>
      <c r="U56" s="88"/>
      <c r="V56" s="79"/>
      <c r="W56" s="88"/>
      <c r="X56" s="79"/>
      <c r="Y56" s="88"/>
      <c r="Z56" s="79"/>
      <c r="AA56"/>
      <c r="AB56"/>
      <c r="AC56"/>
      <c r="AD56"/>
      <c r="AE56"/>
      <c r="AF56"/>
      <c r="AG56"/>
      <c r="AH56"/>
      <c r="AI56"/>
      <c r="AJ56"/>
      <c r="AK56"/>
    </row>
    <row r="57" spans="2:33" s="5" customFormat="1" ht="48" customHeight="1">
      <c r="B57" s="93"/>
      <c r="C57" s="80" t="s">
        <v>50</v>
      </c>
      <c r="D57" s="96" t="s">
        <v>89</v>
      </c>
      <c r="E57" s="96" t="s">
        <v>65</v>
      </c>
      <c r="F57" s="96" t="s">
        <v>62</v>
      </c>
      <c r="G57" s="96" t="s">
        <v>49</v>
      </c>
      <c r="H57" s="93"/>
      <c r="I57" s="85"/>
      <c r="J57" s="93"/>
      <c r="K57" s="85"/>
      <c r="L57" s="93"/>
      <c r="M57" s="85"/>
      <c r="N57" s="93"/>
      <c r="O57" s="85"/>
      <c r="P57" s="93"/>
      <c r="Q57" s="85"/>
      <c r="R57" s="93"/>
      <c r="S57" s="85"/>
      <c r="T57" s="93"/>
      <c r="U57" s="85"/>
      <c r="V57" s="93"/>
      <c r="W57" s="85"/>
      <c r="X57" s="93"/>
      <c r="Y57" s="85"/>
      <c r="Z57" s="93"/>
      <c r="AA57" s="85"/>
      <c r="AB57" s="93"/>
      <c r="AC57" s="85"/>
      <c r="AD57" s="93"/>
      <c r="AE57" s="85"/>
      <c r="AF57" s="93"/>
      <c r="AG57" s="85"/>
    </row>
    <row r="58" spans="2:37" ht="21">
      <c r="B58" s="94" t="s">
        <v>31</v>
      </c>
      <c r="C58" s="95">
        <f>G58+F58+E58+D58</f>
        <v>46</v>
      </c>
      <c r="D58" s="95">
        <f>D40+F40</f>
        <v>17</v>
      </c>
      <c r="E58" s="95">
        <f>H40+J40</f>
        <v>18</v>
      </c>
      <c r="F58" s="95">
        <f>L40+N40</f>
        <v>6</v>
      </c>
      <c r="G58" s="95">
        <f>P40+R40</f>
        <v>5</v>
      </c>
      <c r="AH58"/>
      <c r="AI58"/>
      <c r="AJ58"/>
      <c r="AK58"/>
    </row>
    <row r="59" spans="2:37" ht="21">
      <c r="B59" s="94" t="s">
        <v>36</v>
      </c>
      <c r="C59" s="95">
        <f>G59+F59+E59+D59</f>
        <v>6</v>
      </c>
      <c r="D59" s="95">
        <f>D41+F41</f>
        <v>3</v>
      </c>
      <c r="E59" s="95">
        <f>H41+J41</f>
        <v>3</v>
      </c>
      <c r="F59" s="95">
        <f>L41+N41</f>
        <v>0</v>
      </c>
      <c r="G59" s="95">
        <f aca="true" t="shared" si="21" ref="G59:G60">P41+R41</f>
        <v>0</v>
      </c>
      <c r="AH59"/>
      <c r="AI59"/>
      <c r="AJ59"/>
      <c r="AK59"/>
    </row>
    <row r="60" spans="2:37" ht="21">
      <c r="B60" s="94" t="s">
        <v>33</v>
      </c>
      <c r="C60" s="95">
        <f>G60+F60+E60+D60</f>
        <v>52</v>
      </c>
      <c r="D60" s="95">
        <f>D42+F42</f>
        <v>20</v>
      </c>
      <c r="E60" s="95">
        <f>H42+J42</f>
        <v>21</v>
      </c>
      <c r="F60" s="95">
        <f>L42+N42</f>
        <v>6</v>
      </c>
      <c r="G60" s="95">
        <f t="shared" si="21"/>
        <v>5</v>
      </c>
      <c r="AH60"/>
      <c r="AI60"/>
      <c r="AJ60"/>
      <c r="AK60"/>
    </row>
    <row r="61" ht="15">
      <c r="D61" s="79"/>
    </row>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spans="1:37" s="5" customFormat="1" ht="31.5" customHeight="1">
      <c r="A85" s="13" t="s">
        <v>40</v>
      </c>
      <c r="B85" s="93"/>
      <c r="C85" s="85"/>
      <c r="D85" s="93"/>
      <c r="E85" s="85"/>
      <c r="F85" s="93"/>
      <c r="G85" s="85"/>
      <c r="H85" s="93"/>
      <c r="I85" s="85"/>
      <c r="J85" s="93"/>
      <c r="K85" s="85"/>
      <c r="L85" s="93"/>
      <c r="M85" s="85"/>
      <c r="N85" s="93"/>
      <c r="O85" s="85"/>
      <c r="P85" s="93"/>
      <c r="Q85" s="85"/>
      <c r="R85" s="93"/>
      <c r="S85" s="85"/>
      <c r="T85" s="93"/>
      <c r="U85" s="85"/>
      <c r="V85" s="93"/>
      <c r="W85" s="85"/>
      <c r="X85" s="93"/>
      <c r="Y85" s="85"/>
      <c r="Z85" s="93"/>
      <c r="AA85" s="85"/>
      <c r="AB85" s="93"/>
      <c r="AC85" s="85"/>
      <c r="AD85" s="93"/>
      <c r="AE85" s="85"/>
      <c r="AF85" s="93"/>
      <c r="AG85" s="85"/>
      <c r="AH85" s="93"/>
      <c r="AI85" s="85"/>
      <c r="AJ85" s="93"/>
      <c r="AK85" s="85"/>
    </row>
    <row r="86" ht="18">
      <c r="A86" s="12" t="s">
        <v>41</v>
      </c>
    </row>
  </sheetData>
  <mergeCells count="87">
    <mergeCell ref="D27:E27"/>
    <mergeCell ref="D38:E38"/>
    <mergeCell ref="J38:K38"/>
    <mergeCell ref="B49:C49"/>
    <mergeCell ref="B38:C38"/>
    <mergeCell ref="B5:C5"/>
    <mergeCell ref="B16:C16"/>
    <mergeCell ref="B27:C27"/>
    <mergeCell ref="H5:I5"/>
    <mergeCell ref="H16:I16"/>
    <mergeCell ref="H27:I27"/>
    <mergeCell ref="H38:I38"/>
    <mergeCell ref="F5:G5"/>
    <mergeCell ref="F16:G16"/>
    <mergeCell ref="F27:G27"/>
    <mergeCell ref="F38:G38"/>
    <mergeCell ref="D5:E5"/>
    <mergeCell ref="D16:E16"/>
    <mergeCell ref="R27:S27"/>
    <mergeCell ref="R16:S16"/>
    <mergeCell ref="V16:W16"/>
    <mergeCell ref="A1:C1"/>
    <mergeCell ref="A2:C2"/>
    <mergeCell ref="R5:S5"/>
    <mergeCell ref="T16:U16"/>
    <mergeCell ref="P5:Q5"/>
    <mergeCell ref="P16:Q16"/>
    <mergeCell ref="N5:O5"/>
    <mergeCell ref="N16:O16"/>
    <mergeCell ref="L5:M5"/>
    <mergeCell ref="L16:M16"/>
    <mergeCell ref="J5:K5"/>
    <mergeCell ref="J16:K16"/>
    <mergeCell ref="J27:K27"/>
    <mergeCell ref="AF38:AG38"/>
    <mergeCell ref="AL27:AM27"/>
    <mergeCell ref="AJ27:AK27"/>
    <mergeCell ref="Z16:AA16"/>
    <mergeCell ref="T5:U5"/>
    <mergeCell ref="V5:W5"/>
    <mergeCell ref="X5:Y5"/>
    <mergeCell ref="X16:Y16"/>
    <mergeCell ref="AH16:AI16"/>
    <mergeCell ref="AH27:AI27"/>
    <mergeCell ref="AJ5:AK5"/>
    <mergeCell ref="AF5:AG5"/>
    <mergeCell ref="AF16:AG16"/>
    <mergeCell ref="AF27:AG27"/>
    <mergeCell ref="X38:Y38"/>
    <mergeCell ref="Z5:AA5"/>
    <mergeCell ref="AP5:AQ5"/>
    <mergeCell ref="AH38:AI38"/>
    <mergeCell ref="AN5:AO5"/>
    <mergeCell ref="AL5:AM5"/>
    <mergeCell ref="AH5:AI5"/>
    <mergeCell ref="AL16:AM16"/>
    <mergeCell ref="AJ16:AK16"/>
    <mergeCell ref="AP16:AQ16"/>
    <mergeCell ref="AJ38:AK38"/>
    <mergeCell ref="AN27:AO27"/>
    <mergeCell ref="AN16:AO16"/>
    <mergeCell ref="AN38:AO38"/>
    <mergeCell ref="AL38:AM38"/>
    <mergeCell ref="AP38:AQ38"/>
    <mergeCell ref="AP27:AQ27"/>
    <mergeCell ref="AB38:AC38"/>
    <mergeCell ref="Z27:AA27"/>
    <mergeCell ref="AD5:AE5"/>
    <mergeCell ref="AD16:AE16"/>
    <mergeCell ref="AD27:AE27"/>
    <mergeCell ref="AD38:AE38"/>
    <mergeCell ref="L27:M27"/>
    <mergeCell ref="L38:M38"/>
    <mergeCell ref="N27:O27"/>
    <mergeCell ref="N38:O38"/>
    <mergeCell ref="AB5:AC5"/>
    <mergeCell ref="AB16:AC16"/>
    <mergeCell ref="P27:Q27"/>
    <mergeCell ref="P38:Q38"/>
    <mergeCell ref="Z38:AA38"/>
    <mergeCell ref="AB27:AC27"/>
    <mergeCell ref="T27:U27"/>
    <mergeCell ref="T38:U38"/>
    <mergeCell ref="R38:S38"/>
    <mergeCell ref="V38:W38"/>
    <mergeCell ref="X27:Y27"/>
    <mergeCell ref="V27:W27"/>
  </mergeCells>
  <printOptions/>
  <pageMargins left="0.31496062992125984" right="0.41" top="0.5118110236220472" bottom="0.5118110236220472" header="0.31496062992125984" footer="0.31496062992125984"/>
  <pageSetup fitToHeight="0" fitToWidth="1" horizontalDpi="600" verticalDpi="600" orientation="landscape" scale="25"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84"/>
  <sheetViews>
    <sheetView showGridLines="0" zoomScale="70" zoomScaleNormal="70" workbookViewId="0" topLeftCell="A1">
      <selection activeCell="A1" sqref="A1:D1"/>
    </sheetView>
  </sheetViews>
  <sheetFormatPr defaultColWidth="11.421875" defaultRowHeight="15"/>
  <cols>
    <col min="2" max="2" width="18.57421875" style="0" bestFit="1" customWidth="1"/>
    <col min="3" max="3" width="18.28125" style="0" customWidth="1"/>
    <col min="4" max="4" width="15.00390625" style="0" customWidth="1"/>
    <col min="5" max="5" width="27.28125" style="0" customWidth="1"/>
    <col min="6" max="6" width="54.8515625" style="0" customWidth="1"/>
    <col min="7" max="7" width="34.00390625" style="0" customWidth="1"/>
    <col min="8" max="8" width="27.421875" style="70" bestFit="1" customWidth="1"/>
    <col min="9" max="9" width="20.7109375" style="0" customWidth="1"/>
    <col min="10" max="10" width="28.57421875" style="0" customWidth="1"/>
    <col min="11" max="11" width="26.140625" style="0" customWidth="1"/>
    <col min="12" max="12" width="28.57421875" style="0" customWidth="1"/>
    <col min="13" max="13" width="23.7109375" style="0" customWidth="1"/>
    <col min="14" max="14" width="27.421875" style="0" customWidth="1"/>
  </cols>
  <sheetData>
    <row r="1" spans="1:7" ht="25.8">
      <c r="A1" s="146" t="s">
        <v>10</v>
      </c>
      <c r="B1" s="146"/>
      <c r="C1" s="146"/>
      <c r="D1" s="146"/>
      <c r="F1" s="148" t="s">
        <v>86</v>
      </c>
      <c r="G1" s="148"/>
    </row>
    <row r="2" spans="1:7" ht="25.8">
      <c r="A2" s="15"/>
      <c r="B2" s="15"/>
      <c r="C2" s="15"/>
      <c r="D2" s="15"/>
      <c r="F2" s="16"/>
      <c r="G2" s="16"/>
    </row>
    <row r="3" spans="1:14" ht="21" hidden="1">
      <c r="A3" s="14"/>
      <c r="B3" s="14"/>
      <c r="C3" s="141" t="s">
        <v>43</v>
      </c>
      <c r="D3" s="141"/>
      <c r="E3" s="141"/>
      <c r="F3" s="141"/>
      <c r="G3" s="141"/>
      <c r="H3" s="141"/>
      <c r="I3" s="141"/>
      <c r="N3" s="46"/>
    </row>
    <row r="4" ht="15.6" customHeight="1" hidden="1">
      <c r="N4" s="46"/>
    </row>
    <row r="5" spans="1:14" ht="15" hidden="1">
      <c r="A5" s="140" t="s">
        <v>24</v>
      </c>
      <c r="B5" s="142" t="s">
        <v>8</v>
      </c>
      <c r="C5" s="142" t="s">
        <v>0</v>
      </c>
      <c r="D5" s="142" t="s">
        <v>1</v>
      </c>
      <c r="E5" s="142" t="s">
        <v>2</v>
      </c>
      <c r="F5" s="142" t="s">
        <v>3</v>
      </c>
      <c r="G5" s="142" t="s">
        <v>4</v>
      </c>
      <c r="H5" s="144" t="s">
        <v>5</v>
      </c>
      <c r="I5" s="57" t="s">
        <v>6</v>
      </c>
      <c r="J5" s="153" t="s">
        <v>9</v>
      </c>
      <c r="K5" s="154"/>
      <c r="L5" s="124" t="s">
        <v>12</v>
      </c>
      <c r="M5" s="155"/>
      <c r="N5" s="156"/>
    </row>
    <row r="6" spans="1:14" ht="15.75" customHeight="1" hidden="1">
      <c r="A6" s="123"/>
      <c r="B6" s="143"/>
      <c r="C6" s="143"/>
      <c r="D6" s="143"/>
      <c r="E6" s="143"/>
      <c r="F6" s="143"/>
      <c r="G6" s="143"/>
      <c r="H6" s="145"/>
      <c r="I6" s="50" t="s">
        <v>7</v>
      </c>
      <c r="J6" s="2" t="s">
        <v>2</v>
      </c>
      <c r="K6" s="2" t="s">
        <v>11</v>
      </c>
      <c r="L6" s="50" t="s">
        <v>13</v>
      </c>
      <c r="M6" s="50" t="s">
        <v>14</v>
      </c>
      <c r="N6" s="50" t="s">
        <v>15</v>
      </c>
    </row>
    <row r="7" spans="1:14" ht="58.2" customHeight="1" hidden="1">
      <c r="A7" s="138">
        <v>1</v>
      </c>
      <c r="B7" s="126"/>
      <c r="C7" s="127"/>
      <c r="D7" s="127"/>
      <c r="E7" s="127"/>
      <c r="F7" s="127"/>
      <c r="G7" s="128"/>
      <c r="H7" s="129"/>
      <c r="I7" s="48"/>
      <c r="J7" s="147"/>
      <c r="K7" s="157"/>
      <c r="L7" s="158"/>
      <c r="M7" s="122"/>
      <c r="N7" s="122"/>
    </row>
    <row r="8" spans="1:14" ht="15.75" customHeight="1" hidden="1">
      <c r="A8" s="139"/>
      <c r="B8" s="126"/>
      <c r="C8" s="127"/>
      <c r="D8" s="127"/>
      <c r="E8" s="127"/>
      <c r="F8" s="127"/>
      <c r="G8" s="128"/>
      <c r="H8" s="129"/>
      <c r="I8" s="66"/>
      <c r="J8" s="147"/>
      <c r="K8" s="157"/>
      <c r="L8" s="158"/>
      <c r="M8" s="136"/>
      <c r="N8" s="136"/>
    </row>
    <row r="9" spans="1:9" ht="19.5" customHeight="1" hidden="1">
      <c r="A9" s="15"/>
      <c r="B9" s="15"/>
      <c r="C9" s="103"/>
      <c r="D9" s="103"/>
      <c r="E9" s="47"/>
      <c r="F9" s="104"/>
      <c r="G9" s="104"/>
      <c r="H9" s="72"/>
      <c r="I9" s="47"/>
    </row>
    <row r="10" spans="1:14" ht="21">
      <c r="A10" s="14"/>
      <c r="B10" s="14"/>
      <c r="C10" s="141" t="s">
        <v>42</v>
      </c>
      <c r="D10" s="141"/>
      <c r="E10" s="141"/>
      <c r="F10" s="141"/>
      <c r="G10" s="141"/>
      <c r="H10" s="141"/>
      <c r="I10" s="141"/>
      <c r="N10" s="46"/>
    </row>
    <row r="11" spans="3:14" ht="15.75" customHeight="1">
      <c r="C11" s="47"/>
      <c r="D11" s="47"/>
      <c r="E11" s="47"/>
      <c r="F11" s="47"/>
      <c r="G11" s="47"/>
      <c r="H11" s="72"/>
      <c r="I11" s="47"/>
      <c r="N11" s="46"/>
    </row>
    <row r="12" spans="1:14" ht="15">
      <c r="A12" s="140" t="s">
        <v>24</v>
      </c>
      <c r="B12" s="142" t="s">
        <v>8</v>
      </c>
      <c r="C12" s="142" t="s">
        <v>0</v>
      </c>
      <c r="D12" s="142" t="s">
        <v>1</v>
      </c>
      <c r="E12" s="142" t="s">
        <v>2</v>
      </c>
      <c r="F12" s="142" t="s">
        <v>3</v>
      </c>
      <c r="G12" s="142" t="s">
        <v>4</v>
      </c>
      <c r="H12" s="144" t="s">
        <v>5</v>
      </c>
      <c r="I12" s="57" t="s">
        <v>6</v>
      </c>
      <c r="J12" s="153" t="s">
        <v>9</v>
      </c>
      <c r="K12" s="154"/>
      <c r="L12" s="124" t="s">
        <v>12</v>
      </c>
      <c r="M12" s="155"/>
      <c r="N12" s="156"/>
    </row>
    <row r="13" spans="1:14" ht="15.75" customHeight="1">
      <c r="A13" s="123"/>
      <c r="B13" s="143"/>
      <c r="C13" s="143"/>
      <c r="D13" s="143"/>
      <c r="E13" s="143"/>
      <c r="F13" s="143"/>
      <c r="G13" s="143"/>
      <c r="H13" s="145"/>
      <c r="I13" s="50" t="s">
        <v>7</v>
      </c>
      <c r="J13" s="2" t="s">
        <v>2</v>
      </c>
      <c r="K13" s="2" t="s">
        <v>11</v>
      </c>
      <c r="L13" s="50" t="s">
        <v>13</v>
      </c>
      <c r="M13" s="50" t="s">
        <v>14</v>
      </c>
      <c r="N13" s="50" t="s">
        <v>15</v>
      </c>
    </row>
    <row r="14" spans="1:14" ht="84.6" customHeight="1">
      <c r="A14" s="138">
        <v>1</v>
      </c>
      <c r="B14" s="126" t="s">
        <v>90</v>
      </c>
      <c r="C14" s="174" t="s">
        <v>55</v>
      </c>
      <c r="D14" s="174" t="s">
        <v>58</v>
      </c>
      <c r="E14" s="174" t="s">
        <v>91</v>
      </c>
      <c r="F14" s="174" t="s">
        <v>92</v>
      </c>
      <c r="G14" s="175" t="s">
        <v>96</v>
      </c>
      <c r="H14" s="176">
        <v>1094643018</v>
      </c>
      <c r="I14" s="177" t="s">
        <v>59</v>
      </c>
      <c r="J14" s="151" t="s">
        <v>103</v>
      </c>
      <c r="K14" s="134" t="s">
        <v>97</v>
      </c>
      <c r="L14" s="122" t="s">
        <v>98</v>
      </c>
      <c r="M14" s="122" t="s">
        <v>99</v>
      </c>
      <c r="N14" s="122"/>
    </row>
    <row r="15" spans="1:14" ht="15.75" customHeight="1">
      <c r="A15" s="139"/>
      <c r="B15" s="126"/>
      <c r="C15" s="174"/>
      <c r="D15" s="174"/>
      <c r="E15" s="174"/>
      <c r="F15" s="174"/>
      <c r="G15" s="175"/>
      <c r="H15" s="176"/>
      <c r="I15" s="178">
        <v>45034</v>
      </c>
      <c r="J15" s="161"/>
      <c r="K15" s="135"/>
      <c r="L15" s="136"/>
      <c r="M15" s="136"/>
      <c r="N15" s="136"/>
    </row>
    <row r="16" spans="1:14" ht="57.6" customHeight="1">
      <c r="A16" s="138">
        <v>2</v>
      </c>
      <c r="B16" s="126" t="s">
        <v>93</v>
      </c>
      <c r="C16" s="174" t="s">
        <v>94</v>
      </c>
      <c r="D16" s="174" t="s">
        <v>58</v>
      </c>
      <c r="E16" s="174" t="s">
        <v>73</v>
      </c>
      <c r="F16" s="174" t="s">
        <v>95</v>
      </c>
      <c r="G16" s="175" t="s">
        <v>75</v>
      </c>
      <c r="H16" s="176">
        <v>300000000</v>
      </c>
      <c r="I16" s="177" t="s">
        <v>59</v>
      </c>
      <c r="J16" s="151" t="s">
        <v>79</v>
      </c>
      <c r="K16" s="134" t="s">
        <v>100</v>
      </c>
      <c r="L16" s="122" t="s">
        <v>101</v>
      </c>
      <c r="M16" s="122" t="s">
        <v>102</v>
      </c>
      <c r="N16" s="122"/>
    </row>
    <row r="17" spans="1:14" ht="15" customHeight="1">
      <c r="A17" s="139"/>
      <c r="B17" s="126"/>
      <c r="C17" s="174"/>
      <c r="D17" s="174"/>
      <c r="E17" s="174"/>
      <c r="F17" s="174"/>
      <c r="G17" s="175"/>
      <c r="H17" s="176"/>
      <c r="I17" s="178">
        <v>45034</v>
      </c>
      <c r="J17" s="161"/>
      <c r="K17" s="135"/>
      <c r="L17" s="136"/>
      <c r="M17" s="136"/>
      <c r="N17" s="123"/>
    </row>
    <row r="18" spans="1:14" ht="15" customHeight="1">
      <c r="A18" s="52"/>
      <c r="B18" s="53"/>
      <c r="C18" s="54"/>
      <c r="D18" s="54"/>
      <c r="E18" s="54"/>
      <c r="F18" s="54"/>
      <c r="G18" s="55"/>
      <c r="H18" s="71"/>
      <c r="I18" s="56"/>
      <c r="J18" s="4"/>
      <c r="K18" s="45"/>
      <c r="L18" s="46"/>
      <c r="M18" s="46"/>
      <c r="N18" s="46"/>
    </row>
    <row r="19" spans="1:14" ht="21">
      <c r="A19" s="14"/>
      <c r="B19" s="14"/>
      <c r="C19" s="162" t="s">
        <v>45</v>
      </c>
      <c r="D19" s="162"/>
      <c r="E19" s="162"/>
      <c r="F19" s="162"/>
      <c r="G19" s="162"/>
      <c r="H19" s="162"/>
      <c r="I19" s="162"/>
      <c r="N19" s="46"/>
    </row>
    <row r="20" spans="8:14" ht="15.75" customHeight="1">
      <c r="H20" s="74"/>
      <c r="N20" s="46"/>
    </row>
    <row r="21" spans="1:14" ht="15">
      <c r="A21" s="140" t="s">
        <v>24</v>
      </c>
      <c r="B21" s="142" t="s">
        <v>8</v>
      </c>
      <c r="C21" s="142" t="s">
        <v>0</v>
      </c>
      <c r="D21" s="142" t="s">
        <v>1</v>
      </c>
      <c r="E21" s="142" t="s">
        <v>2</v>
      </c>
      <c r="F21" s="142" t="s">
        <v>3</v>
      </c>
      <c r="G21" s="142" t="s">
        <v>4</v>
      </c>
      <c r="H21" s="144" t="s">
        <v>5</v>
      </c>
      <c r="I21" s="57" t="s">
        <v>6</v>
      </c>
      <c r="J21" s="153" t="s">
        <v>9</v>
      </c>
      <c r="K21" s="154"/>
      <c r="L21" s="124" t="s">
        <v>12</v>
      </c>
      <c r="M21" s="155"/>
      <c r="N21" s="156"/>
    </row>
    <row r="22" spans="1:14" ht="15.75" customHeight="1">
      <c r="A22" s="123"/>
      <c r="B22" s="143"/>
      <c r="C22" s="143"/>
      <c r="D22" s="143"/>
      <c r="E22" s="143"/>
      <c r="F22" s="143"/>
      <c r="G22" s="143"/>
      <c r="H22" s="145"/>
      <c r="I22" s="50" t="s">
        <v>7</v>
      </c>
      <c r="J22" s="2" t="s">
        <v>2</v>
      </c>
      <c r="K22" s="2" t="s">
        <v>11</v>
      </c>
      <c r="L22" s="50" t="s">
        <v>13</v>
      </c>
      <c r="M22" s="50" t="s">
        <v>14</v>
      </c>
      <c r="N22" s="50" t="s">
        <v>15</v>
      </c>
    </row>
    <row r="23" spans="1:14" ht="83.4" customHeight="1">
      <c r="A23" s="147">
        <v>1</v>
      </c>
      <c r="B23" s="126" t="s">
        <v>112</v>
      </c>
      <c r="C23" s="169" t="s">
        <v>94</v>
      </c>
      <c r="D23" s="169" t="s">
        <v>47</v>
      </c>
      <c r="E23" s="169" t="s">
        <v>113</v>
      </c>
      <c r="F23" s="169" t="s">
        <v>114</v>
      </c>
      <c r="G23" s="170" t="s">
        <v>116</v>
      </c>
      <c r="H23" s="171">
        <v>150000000</v>
      </c>
      <c r="I23" s="172" t="s">
        <v>115</v>
      </c>
      <c r="J23" s="142"/>
      <c r="K23" s="134" t="s">
        <v>117</v>
      </c>
      <c r="L23" s="122"/>
      <c r="M23" s="122"/>
      <c r="N23" s="122"/>
    </row>
    <row r="24" spans="1:14" ht="15" customHeight="1">
      <c r="A24" s="147"/>
      <c r="B24" s="126"/>
      <c r="C24" s="169"/>
      <c r="D24" s="169"/>
      <c r="E24" s="169"/>
      <c r="F24" s="169"/>
      <c r="G24" s="170"/>
      <c r="H24" s="171"/>
      <c r="I24" s="173">
        <v>45037</v>
      </c>
      <c r="J24" s="163"/>
      <c r="K24" s="135"/>
      <c r="L24" s="136"/>
      <c r="M24" s="136"/>
      <c r="N24" s="123"/>
    </row>
    <row r="25" spans="1:14" ht="15.75" customHeight="1">
      <c r="A25" s="52"/>
      <c r="B25" s="53"/>
      <c r="C25" s="62"/>
      <c r="D25" s="62"/>
      <c r="E25" s="62"/>
      <c r="F25" s="62"/>
      <c r="G25" s="63"/>
      <c r="H25" s="73"/>
      <c r="I25" s="64"/>
      <c r="J25" s="4"/>
      <c r="K25" s="45"/>
      <c r="L25" s="46"/>
      <c r="M25" s="46"/>
      <c r="N25" s="46"/>
    </row>
    <row r="26" spans="1:9" ht="21">
      <c r="A26" s="3"/>
      <c r="B26" s="141" t="s">
        <v>18</v>
      </c>
      <c r="C26" s="141"/>
      <c r="D26" s="141"/>
      <c r="E26" s="141"/>
      <c r="F26" s="141"/>
      <c r="G26" s="141"/>
      <c r="H26" s="141"/>
      <c r="I26" s="141"/>
    </row>
    <row r="27" spans="1:9" ht="15">
      <c r="A27" s="3"/>
      <c r="C27" s="47"/>
      <c r="D27" s="47"/>
      <c r="E27" s="47"/>
      <c r="F27" s="47"/>
      <c r="G27" s="47"/>
      <c r="H27" s="72"/>
      <c r="I27" s="47"/>
    </row>
    <row r="28" spans="1:14" ht="15">
      <c r="A28" s="159" t="s">
        <v>24</v>
      </c>
      <c r="B28" s="142" t="s">
        <v>8</v>
      </c>
      <c r="C28" s="151" t="s">
        <v>0</v>
      </c>
      <c r="D28" s="151" t="s">
        <v>1</v>
      </c>
      <c r="E28" s="151" t="s">
        <v>2</v>
      </c>
      <c r="F28" s="151" t="s">
        <v>3</v>
      </c>
      <c r="G28" s="151" t="s">
        <v>4</v>
      </c>
      <c r="H28" s="149" t="s">
        <v>5</v>
      </c>
      <c r="I28" s="48" t="s">
        <v>6</v>
      </c>
      <c r="J28" s="153" t="s">
        <v>9</v>
      </c>
      <c r="K28" s="154"/>
      <c r="L28" s="124" t="s">
        <v>12</v>
      </c>
      <c r="M28" s="155"/>
      <c r="N28" s="156"/>
    </row>
    <row r="29" spans="1:14" ht="15">
      <c r="A29" s="160"/>
      <c r="B29" s="143"/>
      <c r="C29" s="152"/>
      <c r="D29" s="152"/>
      <c r="E29" s="152"/>
      <c r="F29" s="152"/>
      <c r="G29" s="152"/>
      <c r="H29" s="150"/>
      <c r="I29" s="51" t="s">
        <v>7</v>
      </c>
      <c r="J29" s="2" t="s">
        <v>2</v>
      </c>
      <c r="K29" s="1" t="s">
        <v>11</v>
      </c>
      <c r="L29" s="50" t="s">
        <v>13</v>
      </c>
      <c r="M29" s="50" t="s">
        <v>14</v>
      </c>
      <c r="N29" s="50" t="s">
        <v>15</v>
      </c>
    </row>
    <row r="30" spans="1:14" ht="53.4" customHeight="1">
      <c r="A30" s="124">
        <v>1</v>
      </c>
      <c r="B30" s="132" t="s">
        <v>118</v>
      </c>
      <c r="C30" s="125" t="s">
        <v>56</v>
      </c>
      <c r="D30" s="125" t="s">
        <v>58</v>
      </c>
      <c r="E30" s="125" t="s">
        <v>119</v>
      </c>
      <c r="F30" s="125" t="s">
        <v>120</v>
      </c>
      <c r="G30" s="133" t="s">
        <v>156</v>
      </c>
      <c r="H30" s="137">
        <v>212472895</v>
      </c>
      <c r="I30" s="101" t="s">
        <v>59</v>
      </c>
      <c r="J30" s="130" t="s">
        <v>188</v>
      </c>
      <c r="K30" s="134" t="s">
        <v>165</v>
      </c>
      <c r="L30" s="122" t="s">
        <v>76</v>
      </c>
      <c r="M30" s="122" t="s">
        <v>166</v>
      </c>
      <c r="N30" s="122"/>
    </row>
    <row r="31" spans="1:14" ht="15">
      <c r="A31" s="124"/>
      <c r="B31" s="132"/>
      <c r="C31" s="125"/>
      <c r="D31" s="125"/>
      <c r="E31" s="125"/>
      <c r="F31" s="125"/>
      <c r="G31" s="133"/>
      <c r="H31" s="137"/>
      <c r="I31" s="49">
        <v>45044</v>
      </c>
      <c r="J31" s="131"/>
      <c r="K31" s="135"/>
      <c r="L31" s="136"/>
      <c r="M31" s="136"/>
      <c r="N31" s="123"/>
    </row>
    <row r="32" spans="1:14" ht="62.4" customHeight="1">
      <c r="A32" s="124">
        <v>2</v>
      </c>
      <c r="B32" s="132" t="s">
        <v>121</v>
      </c>
      <c r="C32" s="125" t="s">
        <v>94</v>
      </c>
      <c r="D32" s="125" t="s">
        <v>58</v>
      </c>
      <c r="E32" s="125" t="s">
        <v>71</v>
      </c>
      <c r="F32" s="125" t="s">
        <v>122</v>
      </c>
      <c r="G32" s="133" t="s">
        <v>74</v>
      </c>
      <c r="H32" s="137">
        <v>100000000</v>
      </c>
      <c r="I32" s="101" t="s">
        <v>59</v>
      </c>
      <c r="J32" s="130" t="s">
        <v>78</v>
      </c>
      <c r="K32" s="134" t="s">
        <v>167</v>
      </c>
      <c r="L32" s="122" t="s">
        <v>168</v>
      </c>
      <c r="M32" s="122" t="s">
        <v>169</v>
      </c>
      <c r="N32" s="122"/>
    </row>
    <row r="33" spans="1:14" ht="15">
      <c r="A33" s="124"/>
      <c r="B33" s="132"/>
      <c r="C33" s="125"/>
      <c r="D33" s="125"/>
      <c r="E33" s="125"/>
      <c r="F33" s="125"/>
      <c r="G33" s="133"/>
      <c r="H33" s="137"/>
      <c r="I33" s="49">
        <v>45042</v>
      </c>
      <c r="J33" s="131"/>
      <c r="K33" s="135"/>
      <c r="L33" s="136"/>
      <c r="M33" s="136"/>
      <c r="N33" s="123"/>
    </row>
    <row r="34" spans="1:14" ht="71.4" customHeight="1">
      <c r="A34" s="124">
        <v>3</v>
      </c>
      <c r="B34" s="126" t="s">
        <v>123</v>
      </c>
      <c r="C34" s="174" t="s">
        <v>57</v>
      </c>
      <c r="D34" s="174" t="s">
        <v>66</v>
      </c>
      <c r="E34" s="174" t="s">
        <v>124</v>
      </c>
      <c r="F34" s="174" t="s">
        <v>125</v>
      </c>
      <c r="G34" s="175" t="s">
        <v>157</v>
      </c>
      <c r="H34" s="176">
        <v>462385300</v>
      </c>
      <c r="I34" s="177" t="s">
        <v>46</v>
      </c>
      <c r="J34" s="130" t="s">
        <v>189</v>
      </c>
      <c r="K34" s="134" t="s">
        <v>170</v>
      </c>
      <c r="L34" s="122"/>
      <c r="M34" s="122"/>
      <c r="N34" s="122"/>
    </row>
    <row r="35" spans="1:14" ht="15">
      <c r="A35" s="124"/>
      <c r="B35" s="126"/>
      <c r="C35" s="174"/>
      <c r="D35" s="174"/>
      <c r="E35" s="174"/>
      <c r="F35" s="174"/>
      <c r="G35" s="175"/>
      <c r="H35" s="176"/>
      <c r="I35" s="178">
        <v>45041</v>
      </c>
      <c r="J35" s="131"/>
      <c r="K35" s="135"/>
      <c r="L35" s="136"/>
      <c r="M35" s="136"/>
      <c r="N35" s="123"/>
    </row>
    <row r="36" spans="1:14" ht="88.8" customHeight="1">
      <c r="A36" s="124">
        <v>4</v>
      </c>
      <c r="B36" s="126" t="s">
        <v>126</v>
      </c>
      <c r="C36" s="174" t="s">
        <v>57</v>
      </c>
      <c r="D36" s="174" t="s">
        <v>58</v>
      </c>
      <c r="E36" s="174" t="s">
        <v>127</v>
      </c>
      <c r="F36" s="174" t="s">
        <v>128</v>
      </c>
      <c r="G36" s="175" t="s">
        <v>158</v>
      </c>
      <c r="H36" s="176">
        <v>629869851</v>
      </c>
      <c r="I36" s="177" t="s">
        <v>59</v>
      </c>
      <c r="J36" s="130" t="s">
        <v>190</v>
      </c>
      <c r="K36" s="134" t="s">
        <v>171</v>
      </c>
      <c r="L36" s="122" t="s">
        <v>172</v>
      </c>
      <c r="M36" s="122" t="s">
        <v>173</v>
      </c>
      <c r="N36" s="122"/>
    </row>
    <row r="37" spans="1:14" ht="14.4" customHeight="1">
      <c r="A37" s="124"/>
      <c r="B37" s="126"/>
      <c r="C37" s="174"/>
      <c r="D37" s="174"/>
      <c r="E37" s="174"/>
      <c r="F37" s="174"/>
      <c r="G37" s="175"/>
      <c r="H37" s="176"/>
      <c r="I37" s="178">
        <v>45041</v>
      </c>
      <c r="J37" s="131"/>
      <c r="K37" s="135"/>
      <c r="L37" s="136"/>
      <c r="M37" s="136"/>
      <c r="N37" s="123"/>
    </row>
    <row r="38" spans="1:14" ht="57.6" customHeight="1">
      <c r="A38" s="124">
        <v>5</v>
      </c>
      <c r="B38" s="126" t="s">
        <v>129</v>
      </c>
      <c r="C38" s="174" t="s">
        <v>60</v>
      </c>
      <c r="D38" s="174" t="s">
        <v>47</v>
      </c>
      <c r="E38" s="174" t="s">
        <v>130</v>
      </c>
      <c r="F38" s="174" t="s">
        <v>131</v>
      </c>
      <c r="G38" s="175" t="s">
        <v>159</v>
      </c>
      <c r="H38" s="176">
        <v>180855686.31</v>
      </c>
      <c r="I38" s="177" t="s">
        <v>132</v>
      </c>
      <c r="J38" s="130" t="s">
        <v>191</v>
      </c>
      <c r="K38" s="134" t="s">
        <v>174</v>
      </c>
      <c r="L38" s="122"/>
      <c r="M38" s="122"/>
      <c r="N38" s="122"/>
    </row>
    <row r="39" spans="1:14" ht="15">
      <c r="A39" s="124"/>
      <c r="B39" s="126"/>
      <c r="C39" s="174"/>
      <c r="D39" s="174"/>
      <c r="E39" s="174"/>
      <c r="F39" s="174"/>
      <c r="G39" s="175"/>
      <c r="H39" s="176"/>
      <c r="I39" s="179" t="s">
        <v>133</v>
      </c>
      <c r="J39" s="131"/>
      <c r="K39" s="135"/>
      <c r="L39" s="136"/>
      <c r="M39" s="136"/>
      <c r="N39" s="123"/>
    </row>
    <row r="40" spans="1:14" ht="61.2" customHeight="1">
      <c r="A40" s="124">
        <v>6</v>
      </c>
      <c r="B40" s="132" t="s">
        <v>134</v>
      </c>
      <c r="C40" s="125" t="s">
        <v>56</v>
      </c>
      <c r="D40" s="125" t="s">
        <v>47</v>
      </c>
      <c r="E40" s="125" t="s">
        <v>135</v>
      </c>
      <c r="F40" s="125" t="s">
        <v>136</v>
      </c>
      <c r="G40" s="133" t="s">
        <v>160</v>
      </c>
      <c r="H40" s="137">
        <v>119110626</v>
      </c>
      <c r="I40" s="101" t="s">
        <v>46</v>
      </c>
      <c r="J40" s="130" t="s">
        <v>192</v>
      </c>
      <c r="K40" s="134" t="s">
        <v>175</v>
      </c>
      <c r="L40" s="122"/>
      <c r="M40" s="122"/>
      <c r="N40" s="122"/>
    </row>
    <row r="41" spans="1:14" ht="15">
      <c r="A41" s="124"/>
      <c r="B41" s="132"/>
      <c r="C41" s="125"/>
      <c r="D41" s="125"/>
      <c r="E41" s="125"/>
      <c r="F41" s="125"/>
      <c r="G41" s="133"/>
      <c r="H41" s="137"/>
      <c r="I41" s="49">
        <v>45040</v>
      </c>
      <c r="J41" s="131"/>
      <c r="K41" s="135"/>
      <c r="L41" s="136"/>
      <c r="M41" s="136"/>
      <c r="N41" s="123"/>
    </row>
    <row r="42" spans="1:14" ht="53.4" customHeight="1">
      <c r="A42" s="124">
        <v>7</v>
      </c>
      <c r="B42" s="132" t="s">
        <v>137</v>
      </c>
      <c r="C42" s="125" t="s">
        <v>57</v>
      </c>
      <c r="D42" s="125" t="s">
        <v>58</v>
      </c>
      <c r="E42" s="125" t="s">
        <v>67</v>
      </c>
      <c r="F42" s="125" t="s">
        <v>138</v>
      </c>
      <c r="G42" s="133" t="s">
        <v>68</v>
      </c>
      <c r="H42" s="137">
        <v>1640586776</v>
      </c>
      <c r="I42" s="101" t="s">
        <v>59</v>
      </c>
      <c r="J42" s="142" t="s">
        <v>69</v>
      </c>
      <c r="K42" s="134" t="s">
        <v>176</v>
      </c>
      <c r="L42" s="122" t="s">
        <v>177</v>
      </c>
      <c r="M42" s="122" t="s">
        <v>178</v>
      </c>
      <c r="N42" s="122"/>
    </row>
    <row r="43" spans="1:14" ht="15.75" customHeight="1">
      <c r="A43" s="124"/>
      <c r="B43" s="132"/>
      <c r="C43" s="125"/>
      <c r="D43" s="125"/>
      <c r="E43" s="125"/>
      <c r="F43" s="125"/>
      <c r="G43" s="133"/>
      <c r="H43" s="137"/>
      <c r="I43" s="49">
        <v>45040</v>
      </c>
      <c r="J43" s="163"/>
      <c r="K43" s="135"/>
      <c r="L43" s="136"/>
      <c r="M43" s="136"/>
      <c r="N43" s="123"/>
    </row>
    <row r="44" spans="1:14" ht="40.2" customHeight="1">
      <c r="A44" s="124">
        <v>8</v>
      </c>
      <c r="B44" s="126" t="s">
        <v>139</v>
      </c>
      <c r="C44" s="174" t="s">
        <v>56</v>
      </c>
      <c r="D44" s="174" t="s">
        <v>47</v>
      </c>
      <c r="E44" s="174" t="s">
        <v>140</v>
      </c>
      <c r="F44" s="174" t="s">
        <v>141</v>
      </c>
      <c r="G44" s="175" t="s">
        <v>161</v>
      </c>
      <c r="H44" s="176">
        <v>249344178</v>
      </c>
      <c r="I44" s="177" t="s">
        <v>46</v>
      </c>
      <c r="J44" s="142" t="s">
        <v>193</v>
      </c>
      <c r="K44" s="134" t="s">
        <v>179</v>
      </c>
      <c r="L44" s="122"/>
      <c r="M44" s="122"/>
      <c r="N44" s="122"/>
    </row>
    <row r="45" spans="1:14" ht="15">
      <c r="A45" s="124"/>
      <c r="B45" s="126"/>
      <c r="C45" s="174"/>
      <c r="D45" s="174"/>
      <c r="E45" s="174"/>
      <c r="F45" s="174"/>
      <c r="G45" s="175"/>
      <c r="H45" s="176"/>
      <c r="I45" s="178">
        <v>45037</v>
      </c>
      <c r="J45" s="163"/>
      <c r="K45" s="135"/>
      <c r="L45" s="136"/>
      <c r="M45" s="136"/>
      <c r="N45" s="123"/>
    </row>
    <row r="46" spans="1:14" ht="63" customHeight="1">
      <c r="A46" s="124">
        <v>9</v>
      </c>
      <c r="B46" s="126" t="s">
        <v>142</v>
      </c>
      <c r="C46" s="174" t="s">
        <v>57</v>
      </c>
      <c r="D46" s="174" t="s">
        <v>66</v>
      </c>
      <c r="E46" s="174" t="s">
        <v>124</v>
      </c>
      <c r="F46" s="174" t="s">
        <v>143</v>
      </c>
      <c r="G46" s="175" t="s">
        <v>157</v>
      </c>
      <c r="H46" s="176">
        <v>384704355</v>
      </c>
      <c r="I46" s="177" t="s">
        <v>46</v>
      </c>
      <c r="J46" s="142" t="s">
        <v>189</v>
      </c>
      <c r="K46" s="134" t="s">
        <v>180</v>
      </c>
      <c r="L46" s="122"/>
      <c r="M46" s="122"/>
      <c r="N46" s="122"/>
    </row>
    <row r="47" spans="1:14" ht="15">
      <c r="A47" s="124"/>
      <c r="B47" s="126"/>
      <c r="C47" s="174"/>
      <c r="D47" s="174"/>
      <c r="E47" s="174"/>
      <c r="F47" s="174"/>
      <c r="G47" s="175"/>
      <c r="H47" s="176"/>
      <c r="I47" s="178">
        <v>45037</v>
      </c>
      <c r="J47" s="163"/>
      <c r="K47" s="135"/>
      <c r="L47" s="136"/>
      <c r="M47" s="136"/>
      <c r="N47" s="123"/>
    </row>
    <row r="48" spans="1:14" ht="96" customHeight="1">
      <c r="A48" s="124">
        <v>10</v>
      </c>
      <c r="B48" s="126" t="s">
        <v>144</v>
      </c>
      <c r="C48" s="174" t="s">
        <v>72</v>
      </c>
      <c r="D48" s="174" t="s">
        <v>47</v>
      </c>
      <c r="E48" s="174" t="s">
        <v>145</v>
      </c>
      <c r="F48" s="174" t="s">
        <v>146</v>
      </c>
      <c r="G48" s="175" t="s">
        <v>162</v>
      </c>
      <c r="H48" s="176">
        <v>5000000000</v>
      </c>
      <c r="I48" s="177" t="s">
        <v>46</v>
      </c>
      <c r="J48" s="142" t="s">
        <v>194</v>
      </c>
      <c r="K48" s="134" t="s">
        <v>181</v>
      </c>
      <c r="L48" s="122"/>
      <c r="M48" s="122"/>
      <c r="N48" s="122"/>
    </row>
    <row r="49" spans="1:14" ht="15">
      <c r="A49" s="124"/>
      <c r="B49" s="126"/>
      <c r="C49" s="174"/>
      <c r="D49" s="174"/>
      <c r="E49" s="174"/>
      <c r="F49" s="174"/>
      <c r="G49" s="175"/>
      <c r="H49" s="176"/>
      <c r="I49" s="178">
        <v>45034</v>
      </c>
      <c r="J49" s="163"/>
      <c r="K49" s="135"/>
      <c r="L49" s="136"/>
      <c r="M49" s="136"/>
      <c r="N49" s="123"/>
    </row>
    <row r="50" spans="1:14" ht="51.6" customHeight="1">
      <c r="A50" s="124">
        <v>11</v>
      </c>
      <c r="B50" s="132" t="s">
        <v>147</v>
      </c>
      <c r="C50" s="125" t="s">
        <v>56</v>
      </c>
      <c r="D50" s="125" t="s">
        <v>47</v>
      </c>
      <c r="E50" s="125" t="s">
        <v>148</v>
      </c>
      <c r="F50" s="125" t="s">
        <v>149</v>
      </c>
      <c r="G50" s="133" t="s">
        <v>163</v>
      </c>
      <c r="H50" s="137">
        <v>317355214</v>
      </c>
      <c r="I50" s="101" t="s">
        <v>46</v>
      </c>
      <c r="J50" s="142" t="s">
        <v>195</v>
      </c>
      <c r="K50" s="134" t="s">
        <v>182</v>
      </c>
      <c r="L50" s="122"/>
      <c r="M50" s="122"/>
      <c r="N50" s="122"/>
    </row>
    <row r="51" spans="1:14" ht="15.75" customHeight="1">
      <c r="A51" s="124"/>
      <c r="B51" s="132"/>
      <c r="C51" s="125"/>
      <c r="D51" s="125"/>
      <c r="E51" s="125"/>
      <c r="F51" s="125"/>
      <c r="G51" s="133"/>
      <c r="H51" s="137"/>
      <c r="I51" s="49">
        <v>45034</v>
      </c>
      <c r="J51" s="163"/>
      <c r="K51" s="135"/>
      <c r="L51" s="136"/>
      <c r="M51" s="136"/>
      <c r="N51" s="123"/>
    </row>
    <row r="52" spans="1:14" ht="51" customHeight="1">
      <c r="A52" s="124">
        <v>12</v>
      </c>
      <c r="B52" s="126" t="s">
        <v>150</v>
      </c>
      <c r="C52" s="174" t="s">
        <v>56</v>
      </c>
      <c r="D52" s="174" t="s">
        <v>58</v>
      </c>
      <c r="E52" s="174" t="s">
        <v>119</v>
      </c>
      <c r="F52" s="174" t="s">
        <v>151</v>
      </c>
      <c r="G52" s="175" t="s">
        <v>156</v>
      </c>
      <c r="H52" s="176">
        <v>108715567</v>
      </c>
      <c r="I52" s="177" t="s">
        <v>59</v>
      </c>
      <c r="J52" s="142" t="s">
        <v>188</v>
      </c>
      <c r="K52" s="134" t="s">
        <v>165</v>
      </c>
      <c r="L52" s="122" t="s">
        <v>183</v>
      </c>
      <c r="M52" s="122" t="s">
        <v>184</v>
      </c>
      <c r="N52" s="122"/>
    </row>
    <row r="53" spans="1:14" ht="15">
      <c r="A53" s="124"/>
      <c r="B53" s="126"/>
      <c r="C53" s="174"/>
      <c r="D53" s="174"/>
      <c r="E53" s="174"/>
      <c r="F53" s="174"/>
      <c r="G53" s="175"/>
      <c r="H53" s="176"/>
      <c r="I53" s="178">
        <v>45033</v>
      </c>
      <c r="J53" s="163"/>
      <c r="K53" s="135"/>
      <c r="L53" s="136"/>
      <c r="M53" s="136"/>
      <c r="N53" s="123"/>
    </row>
    <row r="54" spans="1:14" ht="60" customHeight="1">
      <c r="A54" s="124">
        <v>13</v>
      </c>
      <c r="B54" s="132" t="s">
        <v>152</v>
      </c>
      <c r="C54" s="125" t="s">
        <v>153</v>
      </c>
      <c r="D54" s="125" t="s">
        <v>58</v>
      </c>
      <c r="E54" s="125" t="s">
        <v>154</v>
      </c>
      <c r="F54" s="125" t="s">
        <v>155</v>
      </c>
      <c r="G54" s="133" t="s">
        <v>164</v>
      </c>
      <c r="H54" s="137">
        <v>129413864</v>
      </c>
      <c r="I54" s="101" t="s">
        <v>59</v>
      </c>
      <c r="J54" s="142" t="s">
        <v>196</v>
      </c>
      <c r="K54" s="134" t="s">
        <v>185</v>
      </c>
      <c r="L54" s="122" t="s">
        <v>186</v>
      </c>
      <c r="M54" s="122" t="s">
        <v>187</v>
      </c>
      <c r="N54" s="122"/>
    </row>
    <row r="55" spans="1:14" ht="15">
      <c r="A55" s="124"/>
      <c r="B55" s="132"/>
      <c r="C55" s="125"/>
      <c r="D55" s="125"/>
      <c r="E55" s="125"/>
      <c r="F55" s="125"/>
      <c r="G55" s="133"/>
      <c r="H55" s="137"/>
      <c r="I55" s="49">
        <v>45033</v>
      </c>
      <c r="J55" s="163"/>
      <c r="K55" s="135"/>
      <c r="L55" s="136"/>
      <c r="M55" s="136"/>
      <c r="N55" s="123"/>
    </row>
    <row r="56" spans="3:9" ht="15">
      <c r="C56" s="47"/>
      <c r="D56" s="47"/>
      <c r="E56" s="47"/>
      <c r="F56" s="47"/>
      <c r="G56" s="47"/>
      <c r="H56" s="72"/>
      <c r="I56" s="47"/>
    </row>
    <row r="57" spans="1:14" ht="21">
      <c r="A57" s="3"/>
      <c r="B57" s="167" t="s">
        <v>19</v>
      </c>
      <c r="C57" s="167"/>
      <c r="D57" s="167"/>
      <c r="E57" s="167"/>
      <c r="F57" s="167"/>
      <c r="G57" s="167"/>
      <c r="H57" s="167"/>
      <c r="I57" s="167"/>
      <c r="J57" s="106"/>
      <c r="K57" s="107"/>
      <c r="L57" s="108"/>
      <c r="M57" s="108"/>
      <c r="N57" s="108"/>
    </row>
    <row r="58" spans="1:14" ht="14.4" customHeight="1">
      <c r="A58" s="109"/>
      <c r="C58" s="47"/>
      <c r="D58" s="47"/>
      <c r="E58" s="47"/>
      <c r="F58" s="47"/>
      <c r="G58" s="47"/>
      <c r="H58" s="105"/>
      <c r="I58" s="47"/>
      <c r="J58" s="106"/>
      <c r="K58" s="107"/>
      <c r="L58" s="108"/>
      <c r="M58" s="108"/>
      <c r="N58" s="108"/>
    </row>
    <row r="59" spans="1:14" ht="15">
      <c r="A59" s="140" t="s">
        <v>24</v>
      </c>
      <c r="B59" s="142" t="s">
        <v>8</v>
      </c>
      <c r="C59" s="142" t="s">
        <v>0</v>
      </c>
      <c r="D59" s="142" t="s">
        <v>1</v>
      </c>
      <c r="E59" s="142" t="s">
        <v>2</v>
      </c>
      <c r="F59" s="142" t="s">
        <v>3</v>
      </c>
      <c r="G59" s="142" t="s">
        <v>4</v>
      </c>
      <c r="H59" s="165" t="s">
        <v>5</v>
      </c>
      <c r="I59" s="57" t="s">
        <v>6</v>
      </c>
      <c r="J59" s="153" t="s">
        <v>9</v>
      </c>
      <c r="K59" s="154"/>
      <c r="L59" s="124" t="s">
        <v>12</v>
      </c>
      <c r="M59" s="155"/>
      <c r="N59" s="156"/>
    </row>
    <row r="60" spans="1:14" ht="15.75" customHeight="1">
      <c r="A60" s="164"/>
      <c r="B60" s="143"/>
      <c r="C60" s="143"/>
      <c r="D60" s="143"/>
      <c r="E60" s="143"/>
      <c r="F60" s="143"/>
      <c r="G60" s="143"/>
      <c r="H60" s="166"/>
      <c r="I60" s="50" t="s">
        <v>7</v>
      </c>
      <c r="J60" s="2" t="s">
        <v>2</v>
      </c>
      <c r="K60" s="2" t="s">
        <v>11</v>
      </c>
      <c r="L60" s="50" t="s">
        <v>13</v>
      </c>
      <c r="M60" s="50" t="s">
        <v>14</v>
      </c>
      <c r="N60" s="50" t="s">
        <v>15</v>
      </c>
    </row>
    <row r="61" spans="1:14" ht="79.2" customHeight="1">
      <c r="A61" s="147">
        <v>1</v>
      </c>
      <c r="B61" s="132" t="s">
        <v>207</v>
      </c>
      <c r="C61" s="125" t="s">
        <v>56</v>
      </c>
      <c r="D61" s="125" t="s">
        <v>47</v>
      </c>
      <c r="E61" s="125" t="s">
        <v>208</v>
      </c>
      <c r="F61" s="125" t="s">
        <v>209</v>
      </c>
      <c r="G61" s="133" t="s">
        <v>239</v>
      </c>
      <c r="H61" s="137">
        <v>185432059</v>
      </c>
      <c r="I61" s="101" t="s">
        <v>46</v>
      </c>
      <c r="J61" s="142"/>
      <c r="K61" s="134" t="s">
        <v>245</v>
      </c>
      <c r="L61" s="122"/>
      <c r="M61" s="122"/>
      <c r="N61" s="122"/>
    </row>
    <row r="62" spans="1:14" ht="15.75" customHeight="1">
      <c r="A62" s="147"/>
      <c r="B62" s="132"/>
      <c r="C62" s="125"/>
      <c r="D62" s="125"/>
      <c r="E62" s="125"/>
      <c r="F62" s="125"/>
      <c r="G62" s="133"/>
      <c r="H62" s="137"/>
      <c r="I62" s="49">
        <v>45044</v>
      </c>
      <c r="J62" s="163"/>
      <c r="K62" s="135"/>
      <c r="L62" s="136"/>
      <c r="M62" s="136"/>
      <c r="N62" s="123"/>
    </row>
    <row r="63" spans="1:14" ht="46.8" customHeight="1">
      <c r="A63" s="147">
        <v>2</v>
      </c>
      <c r="B63" s="132" t="s">
        <v>210</v>
      </c>
      <c r="C63" s="125" t="s">
        <v>55</v>
      </c>
      <c r="D63" s="125" t="s">
        <v>58</v>
      </c>
      <c r="E63" s="125" t="s">
        <v>211</v>
      </c>
      <c r="F63" s="125" t="s">
        <v>212</v>
      </c>
      <c r="G63" s="133" t="s">
        <v>240</v>
      </c>
      <c r="H63" s="137">
        <v>1455875604</v>
      </c>
      <c r="I63" s="101" t="s">
        <v>59</v>
      </c>
      <c r="J63" s="142"/>
      <c r="K63" s="134" t="s">
        <v>246</v>
      </c>
      <c r="L63" s="122" t="s">
        <v>247</v>
      </c>
      <c r="M63" s="122" t="s">
        <v>248</v>
      </c>
      <c r="N63" s="122"/>
    </row>
    <row r="64" spans="1:14" ht="15">
      <c r="A64" s="147"/>
      <c r="B64" s="132"/>
      <c r="C64" s="125"/>
      <c r="D64" s="125"/>
      <c r="E64" s="125"/>
      <c r="F64" s="125"/>
      <c r="G64" s="133"/>
      <c r="H64" s="137"/>
      <c r="I64" s="49">
        <v>45043</v>
      </c>
      <c r="J64" s="163"/>
      <c r="K64" s="135"/>
      <c r="L64" s="136"/>
      <c r="M64" s="136"/>
      <c r="N64" s="123"/>
    </row>
    <row r="65" spans="1:14" ht="51.6" customHeight="1">
      <c r="A65" s="147">
        <v>3</v>
      </c>
      <c r="B65" s="126" t="s">
        <v>213</v>
      </c>
      <c r="C65" s="174" t="s">
        <v>57</v>
      </c>
      <c r="D65" s="174" t="s">
        <v>66</v>
      </c>
      <c r="E65" s="174" t="s">
        <v>140</v>
      </c>
      <c r="F65" s="174" t="s">
        <v>214</v>
      </c>
      <c r="G65" s="175" t="s">
        <v>161</v>
      </c>
      <c r="H65" s="176">
        <v>247879548</v>
      </c>
      <c r="I65" s="177" t="s">
        <v>46</v>
      </c>
      <c r="J65" s="142"/>
      <c r="K65" s="134" t="s">
        <v>179</v>
      </c>
      <c r="L65" s="122"/>
      <c r="M65" s="122"/>
      <c r="N65" s="122"/>
    </row>
    <row r="66" spans="1:14" ht="15">
      <c r="A66" s="147"/>
      <c r="B66" s="126"/>
      <c r="C66" s="174"/>
      <c r="D66" s="174"/>
      <c r="E66" s="174"/>
      <c r="F66" s="174"/>
      <c r="G66" s="175"/>
      <c r="H66" s="176"/>
      <c r="I66" s="178">
        <v>45042</v>
      </c>
      <c r="J66" s="163"/>
      <c r="K66" s="135"/>
      <c r="L66" s="136"/>
      <c r="M66" s="136"/>
      <c r="N66" s="123"/>
    </row>
    <row r="67" spans="1:14" ht="51.6" customHeight="1">
      <c r="A67" s="147">
        <v>4</v>
      </c>
      <c r="B67" s="132" t="s">
        <v>215</v>
      </c>
      <c r="C67" s="125" t="s">
        <v>60</v>
      </c>
      <c r="D67" s="125" t="s">
        <v>47</v>
      </c>
      <c r="E67" s="125" t="s">
        <v>216</v>
      </c>
      <c r="F67" s="125" t="s">
        <v>217</v>
      </c>
      <c r="G67" s="133" t="s">
        <v>241</v>
      </c>
      <c r="H67" s="137">
        <v>653711025185</v>
      </c>
      <c r="I67" s="101" t="s">
        <v>132</v>
      </c>
      <c r="J67" s="142"/>
      <c r="K67" s="134" t="s">
        <v>249</v>
      </c>
      <c r="L67" s="122"/>
      <c r="M67" s="122"/>
      <c r="N67" s="122"/>
    </row>
    <row r="68" spans="1:14" ht="15">
      <c r="A68" s="147"/>
      <c r="B68" s="132"/>
      <c r="C68" s="125"/>
      <c r="D68" s="125"/>
      <c r="E68" s="125"/>
      <c r="F68" s="125"/>
      <c r="G68" s="133"/>
      <c r="H68" s="137"/>
      <c r="I68" s="111" t="s">
        <v>218</v>
      </c>
      <c r="J68" s="163"/>
      <c r="K68" s="135"/>
      <c r="L68" s="136"/>
      <c r="M68" s="136"/>
      <c r="N68" s="123"/>
    </row>
    <row r="69" spans="1:14" ht="42.6" customHeight="1">
      <c r="A69" s="147">
        <v>5</v>
      </c>
      <c r="B69" s="132" t="s">
        <v>219</v>
      </c>
      <c r="C69" s="125" t="s">
        <v>57</v>
      </c>
      <c r="D69" s="125" t="s">
        <v>66</v>
      </c>
      <c r="E69" s="125" t="s">
        <v>140</v>
      </c>
      <c r="F69" s="125" t="s">
        <v>220</v>
      </c>
      <c r="G69" s="133" t="s">
        <v>161</v>
      </c>
      <c r="H69" s="137">
        <v>452120452</v>
      </c>
      <c r="I69" s="101" t="s">
        <v>46</v>
      </c>
      <c r="J69" s="142"/>
      <c r="K69" s="134" t="s">
        <v>179</v>
      </c>
      <c r="L69" s="122"/>
      <c r="M69" s="122"/>
      <c r="N69" s="122"/>
    </row>
    <row r="70" spans="1:14" ht="15">
      <c r="A70" s="147"/>
      <c r="B70" s="132"/>
      <c r="C70" s="125"/>
      <c r="D70" s="125"/>
      <c r="E70" s="125"/>
      <c r="F70" s="125"/>
      <c r="G70" s="133"/>
      <c r="H70" s="137"/>
      <c r="I70" s="49">
        <v>45037</v>
      </c>
      <c r="J70" s="163"/>
      <c r="K70" s="135"/>
      <c r="L70" s="136"/>
      <c r="M70" s="136"/>
      <c r="N70" s="123"/>
    </row>
    <row r="71" spans="1:14" ht="58.2" customHeight="1">
      <c r="A71" s="147">
        <v>6</v>
      </c>
      <c r="B71" s="132" t="s">
        <v>221</v>
      </c>
      <c r="C71" s="125" t="s">
        <v>55</v>
      </c>
      <c r="D71" s="125" t="s">
        <v>58</v>
      </c>
      <c r="E71" s="125" t="s">
        <v>119</v>
      </c>
      <c r="F71" s="125" t="s">
        <v>222</v>
      </c>
      <c r="G71" s="133" t="s">
        <v>156</v>
      </c>
      <c r="H71" s="137">
        <v>2148405793</v>
      </c>
      <c r="I71" s="101" t="s">
        <v>59</v>
      </c>
      <c r="J71" s="142"/>
      <c r="K71" s="112" t="s">
        <v>165</v>
      </c>
      <c r="L71" s="114" t="s">
        <v>250</v>
      </c>
      <c r="M71" s="114" t="s">
        <v>251</v>
      </c>
      <c r="N71" s="122"/>
    </row>
    <row r="72" spans="1:14" ht="15">
      <c r="A72" s="147"/>
      <c r="B72" s="132"/>
      <c r="C72" s="125"/>
      <c r="D72" s="125"/>
      <c r="E72" s="125"/>
      <c r="F72" s="125"/>
      <c r="G72" s="133"/>
      <c r="H72" s="137"/>
      <c r="I72" s="49">
        <v>45036</v>
      </c>
      <c r="J72" s="163"/>
      <c r="K72" s="113"/>
      <c r="L72" s="115"/>
      <c r="M72" s="115"/>
      <c r="N72" s="123"/>
    </row>
    <row r="73" spans="1:14" ht="58.8" customHeight="1">
      <c r="A73" s="147">
        <v>7</v>
      </c>
      <c r="B73" s="126" t="s">
        <v>223</v>
      </c>
      <c r="C73" s="174" t="s">
        <v>55</v>
      </c>
      <c r="D73" s="174" t="s">
        <v>47</v>
      </c>
      <c r="E73" s="174" t="s">
        <v>91</v>
      </c>
      <c r="F73" s="174" t="s">
        <v>224</v>
      </c>
      <c r="G73" s="175" t="s">
        <v>96</v>
      </c>
      <c r="H73" s="176">
        <v>117000000</v>
      </c>
      <c r="I73" s="177" t="s">
        <v>132</v>
      </c>
      <c r="J73" s="142"/>
      <c r="K73" s="112" t="s">
        <v>97</v>
      </c>
      <c r="L73" s="114"/>
      <c r="M73" s="114"/>
      <c r="N73" s="122"/>
    </row>
    <row r="74" spans="1:14" ht="15">
      <c r="A74" s="147"/>
      <c r="B74" s="126"/>
      <c r="C74" s="174"/>
      <c r="D74" s="174"/>
      <c r="E74" s="174"/>
      <c r="F74" s="174"/>
      <c r="G74" s="175"/>
      <c r="H74" s="176"/>
      <c r="I74" s="179" t="s">
        <v>225</v>
      </c>
      <c r="J74" s="163"/>
      <c r="K74" s="113"/>
      <c r="L74" s="115"/>
      <c r="M74" s="115"/>
      <c r="N74" s="123"/>
    </row>
    <row r="75" spans="1:14" ht="60.6" customHeight="1">
      <c r="A75" s="147">
        <v>8</v>
      </c>
      <c r="B75" s="126" t="s">
        <v>226</v>
      </c>
      <c r="C75" s="174" t="s">
        <v>55</v>
      </c>
      <c r="D75" s="174" t="s">
        <v>58</v>
      </c>
      <c r="E75" s="174" t="s">
        <v>227</v>
      </c>
      <c r="F75" s="174" t="s">
        <v>228</v>
      </c>
      <c r="G75" s="175" t="s">
        <v>242</v>
      </c>
      <c r="H75" s="176">
        <v>265320000</v>
      </c>
      <c r="I75" s="177" t="s">
        <v>59</v>
      </c>
      <c r="J75" s="142"/>
      <c r="K75" s="112" t="s">
        <v>252</v>
      </c>
      <c r="L75" s="114" t="s">
        <v>253</v>
      </c>
      <c r="M75" s="114" t="s">
        <v>254</v>
      </c>
      <c r="N75" s="122"/>
    </row>
    <row r="76" spans="1:14" ht="15">
      <c r="A76" s="147"/>
      <c r="B76" s="126"/>
      <c r="C76" s="174"/>
      <c r="D76" s="174"/>
      <c r="E76" s="174"/>
      <c r="F76" s="174"/>
      <c r="G76" s="175"/>
      <c r="H76" s="176"/>
      <c r="I76" s="178">
        <v>45034</v>
      </c>
      <c r="J76" s="163"/>
      <c r="K76" s="113"/>
      <c r="L76" s="115"/>
      <c r="M76" s="115"/>
      <c r="N76" s="123"/>
    </row>
    <row r="77" spans="1:14" ht="58.8" customHeight="1">
      <c r="A77" s="147">
        <v>9</v>
      </c>
      <c r="B77" s="132" t="s">
        <v>229</v>
      </c>
      <c r="C77" s="125" t="s">
        <v>55</v>
      </c>
      <c r="D77" s="125" t="s">
        <v>58</v>
      </c>
      <c r="E77" s="125" t="s">
        <v>230</v>
      </c>
      <c r="F77" s="125" t="s">
        <v>231</v>
      </c>
      <c r="G77" s="133" t="s">
        <v>243</v>
      </c>
      <c r="H77" s="137">
        <v>2354576729</v>
      </c>
      <c r="I77" s="101" t="s">
        <v>59</v>
      </c>
      <c r="J77" s="142"/>
      <c r="K77" s="112" t="s">
        <v>255</v>
      </c>
      <c r="L77" s="114" t="s">
        <v>256</v>
      </c>
      <c r="M77" s="114" t="s">
        <v>77</v>
      </c>
      <c r="N77" s="122"/>
    </row>
    <row r="78" spans="1:14" ht="15">
      <c r="A78" s="147"/>
      <c r="B78" s="132"/>
      <c r="C78" s="125"/>
      <c r="D78" s="125"/>
      <c r="E78" s="125"/>
      <c r="F78" s="125"/>
      <c r="G78" s="133"/>
      <c r="H78" s="137"/>
      <c r="I78" s="49">
        <v>45034</v>
      </c>
      <c r="J78" s="163"/>
      <c r="K78" s="113"/>
      <c r="L78" s="115"/>
      <c r="M78" s="115"/>
      <c r="N78" s="123"/>
    </row>
    <row r="79" spans="1:14" ht="41.4" customHeight="1">
      <c r="A79" s="147">
        <v>10</v>
      </c>
      <c r="B79" s="132" t="s">
        <v>232</v>
      </c>
      <c r="C79" s="125" t="s">
        <v>57</v>
      </c>
      <c r="D79" s="125" t="s">
        <v>47</v>
      </c>
      <c r="E79" s="125" t="s">
        <v>140</v>
      </c>
      <c r="F79" s="125" t="s">
        <v>233</v>
      </c>
      <c r="G79" s="133" t="s">
        <v>161</v>
      </c>
      <c r="H79" s="137">
        <v>900000000</v>
      </c>
      <c r="I79" s="101" t="s">
        <v>46</v>
      </c>
      <c r="J79" s="142"/>
      <c r="K79" s="112" t="s">
        <v>179</v>
      </c>
      <c r="L79" s="114"/>
      <c r="M79" s="114"/>
      <c r="N79" s="122"/>
    </row>
    <row r="80" spans="1:14" ht="15">
      <c r="A80" s="147"/>
      <c r="B80" s="132"/>
      <c r="C80" s="125"/>
      <c r="D80" s="125"/>
      <c r="E80" s="125"/>
      <c r="F80" s="125"/>
      <c r="G80" s="133"/>
      <c r="H80" s="137"/>
      <c r="I80" s="49">
        <v>45033</v>
      </c>
      <c r="J80" s="163"/>
      <c r="K80" s="113"/>
      <c r="L80" s="115"/>
      <c r="M80" s="115"/>
      <c r="N80" s="123"/>
    </row>
    <row r="81" spans="1:14" ht="60.6" customHeight="1">
      <c r="A81" s="147">
        <v>11</v>
      </c>
      <c r="B81" s="126" t="s">
        <v>234</v>
      </c>
      <c r="C81" s="174" t="s">
        <v>60</v>
      </c>
      <c r="D81" s="174" t="s">
        <v>47</v>
      </c>
      <c r="E81" s="174" t="s">
        <v>216</v>
      </c>
      <c r="F81" s="174" t="s">
        <v>235</v>
      </c>
      <c r="G81" s="175" t="s">
        <v>241</v>
      </c>
      <c r="H81" s="176">
        <v>518886719</v>
      </c>
      <c r="I81" s="177" t="s">
        <v>132</v>
      </c>
      <c r="J81" s="142"/>
      <c r="K81" s="134" t="s">
        <v>249</v>
      </c>
      <c r="L81" s="122"/>
      <c r="M81" s="122"/>
      <c r="N81" s="122"/>
    </row>
    <row r="82" spans="1:14" ht="15">
      <c r="A82" s="147"/>
      <c r="B82" s="126"/>
      <c r="C82" s="174"/>
      <c r="D82" s="174"/>
      <c r="E82" s="174"/>
      <c r="F82" s="174"/>
      <c r="G82" s="175"/>
      <c r="H82" s="176"/>
      <c r="I82" s="179" t="s">
        <v>236</v>
      </c>
      <c r="J82" s="163"/>
      <c r="K82" s="135"/>
      <c r="L82" s="136"/>
      <c r="M82" s="136"/>
      <c r="N82" s="123"/>
    </row>
    <row r="83" spans="1:14" ht="64.8" customHeight="1">
      <c r="A83" s="147">
        <v>12</v>
      </c>
      <c r="B83" s="132" t="s">
        <v>237</v>
      </c>
      <c r="C83" s="125" t="s">
        <v>60</v>
      </c>
      <c r="D83" s="125" t="s">
        <v>47</v>
      </c>
      <c r="E83" s="125" t="s">
        <v>216</v>
      </c>
      <c r="F83" s="125" t="s">
        <v>238</v>
      </c>
      <c r="G83" s="133" t="s">
        <v>244</v>
      </c>
      <c r="H83" s="137">
        <v>690380881</v>
      </c>
      <c r="I83" s="101" t="s">
        <v>46</v>
      </c>
      <c r="J83" s="142"/>
      <c r="K83" s="134" t="s">
        <v>257</v>
      </c>
      <c r="L83" s="122"/>
      <c r="M83" s="122"/>
      <c r="N83" s="122"/>
    </row>
    <row r="84" spans="1:14" ht="15">
      <c r="A84" s="147"/>
      <c r="B84" s="132"/>
      <c r="C84" s="125"/>
      <c r="D84" s="125"/>
      <c r="E84" s="125"/>
      <c r="F84" s="125"/>
      <c r="G84" s="133"/>
      <c r="H84" s="137"/>
      <c r="I84" s="49">
        <v>45033</v>
      </c>
      <c r="J84" s="163"/>
      <c r="K84" s="135"/>
      <c r="L84" s="136"/>
      <c r="M84" s="136"/>
      <c r="N84" s="123"/>
    </row>
  </sheetData>
  <mergeCells count="419">
    <mergeCell ref="J83:J84"/>
    <mergeCell ref="K81:K82"/>
    <mergeCell ref="L81:L82"/>
    <mergeCell ref="M81:M82"/>
    <mergeCell ref="N83:N84"/>
    <mergeCell ref="K83:K84"/>
    <mergeCell ref="L83:L84"/>
    <mergeCell ref="M83:M84"/>
    <mergeCell ref="N77:N78"/>
    <mergeCell ref="J79:J80"/>
    <mergeCell ref="N79:N80"/>
    <mergeCell ref="J81:J82"/>
    <mergeCell ref="N81:N82"/>
    <mergeCell ref="A81:A82"/>
    <mergeCell ref="A83:A84"/>
    <mergeCell ref="J69:J70"/>
    <mergeCell ref="K69:K70"/>
    <mergeCell ref="L69:L70"/>
    <mergeCell ref="M69:M70"/>
    <mergeCell ref="N69:N70"/>
    <mergeCell ref="J71:J72"/>
    <mergeCell ref="N71:N72"/>
    <mergeCell ref="J73:J74"/>
    <mergeCell ref="N73:N74"/>
    <mergeCell ref="J75:J76"/>
    <mergeCell ref="N75:N76"/>
    <mergeCell ref="J77:J78"/>
    <mergeCell ref="B81:B82"/>
    <mergeCell ref="C81:C82"/>
    <mergeCell ref="D81:D82"/>
    <mergeCell ref="E81:E82"/>
    <mergeCell ref="F81:F82"/>
    <mergeCell ref="G81:G82"/>
    <mergeCell ref="H81:H82"/>
    <mergeCell ref="B83:B84"/>
    <mergeCell ref="C83:C84"/>
    <mergeCell ref="D83:D84"/>
    <mergeCell ref="E83:E84"/>
    <mergeCell ref="F83:F84"/>
    <mergeCell ref="G83:G84"/>
    <mergeCell ref="H83:H84"/>
    <mergeCell ref="B79:B80"/>
    <mergeCell ref="C79:C80"/>
    <mergeCell ref="D79:D80"/>
    <mergeCell ref="E79:E80"/>
    <mergeCell ref="F79:F80"/>
    <mergeCell ref="G79:G80"/>
    <mergeCell ref="H79:H80"/>
    <mergeCell ref="A69:A70"/>
    <mergeCell ref="A71:A72"/>
    <mergeCell ref="A73:A74"/>
    <mergeCell ref="A75:A76"/>
    <mergeCell ref="A77:A78"/>
    <mergeCell ref="A79:A80"/>
    <mergeCell ref="B75:B76"/>
    <mergeCell ref="C75:C76"/>
    <mergeCell ref="D75:D76"/>
    <mergeCell ref="E75:E76"/>
    <mergeCell ref="F75:F76"/>
    <mergeCell ref="G75:G76"/>
    <mergeCell ref="H75:H76"/>
    <mergeCell ref="B77:B78"/>
    <mergeCell ref="C77:C78"/>
    <mergeCell ref="D77:D78"/>
    <mergeCell ref="E77:E78"/>
    <mergeCell ref="F77:F78"/>
    <mergeCell ref="G77:G78"/>
    <mergeCell ref="H77:H78"/>
    <mergeCell ref="B71:B72"/>
    <mergeCell ref="C71:C72"/>
    <mergeCell ref="D71:D72"/>
    <mergeCell ref="E71:E72"/>
    <mergeCell ref="F71:F72"/>
    <mergeCell ref="G71:G72"/>
    <mergeCell ref="H71:H72"/>
    <mergeCell ref="B73:B74"/>
    <mergeCell ref="C73:C74"/>
    <mergeCell ref="D73:D74"/>
    <mergeCell ref="E73:E74"/>
    <mergeCell ref="F73:F74"/>
    <mergeCell ref="G73:G74"/>
    <mergeCell ref="H73:H74"/>
    <mergeCell ref="K54:K55"/>
    <mergeCell ref="L54:L55"/>
    <mergeCell ref="M54:M55"/>
    <mergeCell ref="N54:N55"/>
    <mergeCell ref="B69:B70"/>
    <mergeCell ref="C69:C70"/>
    <mergeCell ref="D69:D70"/>
    <mergeCell ref="E69:E70"/>
    <mergeCell ref="F69:F70"/>
    <mergeCell ref="G69:G70"/>
    <mergeCell ref="H69:H70"/>
    <mergeCell ref="A54:A55"/>
    <mergeCell ref="B54:B55"/>
    <mergeCell ref="C54:C55"/>
    <mergeCell ref="D54:D55"/>
    <mergeCell ref="E54:E55"/>
    <mergeCell ref="F54:F55"/>
    <mergeCell ref="G54:G55"/>
    <mergeCell ref="H54:H55"/>
    <mergeCell ref="J54:J55"/>
    <mergeCell ref="H50:H51"/>
    <mergeCell ref="J50:J51"/>
    <mergeCell ref="K50:K51"/>
    <mergeCell ref="L50:L51"/>
    <mergeCell ref="M50:M51"/>
    <mergeCell ref="N50:N51"/>
    <mergeCell ref="A52:A53"/>
    <mergeCell ref="B52:B53"/>
    <mergeCell ref="C52:C53"/>
    <mergeCell ref="D52:D53"/>
    <mergeCell ref="E52:E53"/>
    <mergeCell ref="F52:F53"/>
    <mergeCell ref="G52:G53"/>
    <mergeCell ref="H52:H53"/>
    <mergeCell ref="J52:J53"/>
    <mergeCell ref="K52:K53"/>
    <mergeCell ref="L52:L53"/>
    <mergeCell ref="M52:M53"/>
    <mergeCell ref="N52:N53"/>
    <mergeCell ref="J46:J47"/>
    <mergeCell ref="K46:K47"/>
    <mergeCell ref="L46:L47"/>
    <mergeCell ref="M46:M47"/>
    <mergeCell ref="N46:N47"/>
    <mergeCell ref="A48:A49"/>
    <mergeCell ref="B48:B49"/>
    <mergeCell ref="C48:C49"/>
    <mergeCell ref="D48:D49"/>
    <mergeCell ref="E48:E49"/>
    <mergeCell ref="F48:F49"/>
    <mergeCell ref="G48:G49"/>
    <mergeCell ref="H48:H49"/>
    <mergeCell ref="J48:J49"/>
    <mergeCell ref="K48:K49"/>
    <mergeCell ref="L48:L49"/>
    <mergeCell ref="M48:M49"/>
    <mergeCell ref="N48:N49"/>
    <mergeCell ref="N42:N43"/>
    <mergeCell ref="A44:A45"/>
    <mergeCell ref="B44:B45"/>
    <mergeCell ref="C44:C45"/>
    <mergeCell ref="D44:D45"/>
    <mergeCell ref="E44:E45"/>
    <mergeCell ref="F44:F45"/>
    <mergeCell ref="G44:G45"/>
    <mergeCell ref="H44:H45"/>
    <mergeCell ref="J44:J45"/>
    <mergeCell ref="K44:K45"/>
    <mergeCell ref="L44:L45"/>
    <mergeCell ref="M44:M45"/>
    <mergeCell ref="N44:N45"/>
    <mergeCell ref="A67:A68"/>
    <mergeCell ref="A42:A43"/>
    <mergeCell ref="B42:B43"/>
    <mergeCell ref="C42:C43"/>
    <mergeCell ref="D42:D43"/>
    <mergeCell ref="E42:E43"/>
    <mergeCell ref="F42:F43"/>
    <mergeCell ref="G42:G43"/>
    <mergeCell ref="H42:H43"/>
    <mergeCell ref="A46:A47"/>
    <mergeCell ref="B46:B47"/>
    <mergeCell ref="C46:C47"/>
    <mergeCell ref="D46:D47"/>
    <mergeCell ref="E46:E47"/>
    <mergeCell ref="F46:F47"/>
    <mergeCell ref="G46:G47"/>
    <mergeCell ref="H46:H47"/>
    <mergeCell ref="A50:A51"/>
    <mergeCell ref="B50:B51"/>
    <mergeCell ref="C50:C51"/>
    <mergeCell ref="D50:D51"/>
    <mergeCell ref="E50:E51"/>
    <mergeCell ref="F50:F51"/>
    <mergeCell ref="G50:G51"/>
    <mergeCell ref="B67:B68"/>
    <mergeCell ref="C67:C68"/>
    <mergeCell ref="D67:D68"/>
    <mergeCell ref="E67:E68"/>
    <mergeCell ref="F67:F68"/>
    <mergeCell ref="G67:G68"/>
    <mergeCell ref="H67:H68"/>
    <mergeCell ref="J67:J68"/>
    <mergeCell ref="K67:K68"/>
    <mergeCell ref="L67:L68"/>
    <mergeCell ref="M67:M68"/>
    <mergeCell ref="N67:N68"/>
    <mergeCell ref="K65:K66"/>
    <mergeCell ref="L65:L66"/>
    <mergeCell ref="J61:J62"/>
    <mergeCell ref="K61:K62"/>
    <mergeCell ref="L61:L62"/>
    <mergeCell ref="M65:M66"/>
    <mergeCell ref="N65:N66"/>
    <mergeCell ref="F59:F60"/>
    <mergeCell ref="G59:G60"/>
    <mergeCell ref="H59:H60"/>
    <mergeCell ref="J59:K59"/>
    <mergeCell ref="N16:N17"/>
    <mergeCell ref="M61:M62"/>
    <mergeCell ref="N61:N62"/>
    <mergeCell ref="B63:B64"/>
    <mergeCell ref="C63:C64"/>
    <mergeCell ref="D63:D64"/>
    <mergeCell ref="E63:E64"/>
    <mergeCell ref="F63:F64"/>
    <mergeCell ref="G63:G64"/>
    <mergeCell ref="H63:H64"/>
    <mergeCell ref="N63:N64"/>
    <mergeCell ref="B57:I57"/>
    <mergeCell ref="L59:N59"/>
    <mergeCell ref="F61:F62"/>
    <mergeCell ref="G61:G62"/>
    <mergeCell ref="H61:H62"/>
    <mergeCell ref="J42:J43"/>
    <mergeCell ref="K42:K43"/>
    <mergeCell ref="L42:L43"/>
    <mergeCell ref="M42:M43"/>
    <mergeCell ref="A61:A62"/>
    <mergeCell ref="B61:B62"/>
    <mergeCell ref="C61:C62"/>
    <mergeCell ref="D61:D62"/>
    <mergeCell ref="E61:E62"/>
    <mergeCell ref="A59:A60"/>
    <mergeCell ref="B59:B60"/>
    <mergeCell ref="C59:C60"/>
    <mergeCell ref="D59:D60"/>
    <mergeCell ref="E59:E60"/>
    <mergeCell ref="A63:A64"/>
    <mergeCell ref="J63:J64"/>
    <mergeCell ref="K63:K64"/>
    <mergeCell ref="L63:L64"/>
    <mergeCell ref="M63:M64"/>
    <mergeCell ref="B65:B66"/>
    <mergeCell ref="C65:C66"/>
    <mergeCell ref="D65:D66"/>
    <mergeCell ref="E65:E66"/>
    <mergeCell ref="F65:F66"/>
    <mergeCell ref="G65:G66"/>
    <mergeCell ref="H65:H66"/>
    <mergeCell ref="A65:A66"/>
    <mergeCell ref="J65:J66"/>
    <mergeCell ref="B34:B35"/>
    <mergeCell ref="B30:B31"/>
    <mergeCell ref="A30:A31"/>
    <mergeCell ref="C19:I19"/>
    <mergeCell ref="H23:H24"/>
    <mergeCell ref="B14:B15"/>
    <mergeCell ref="C14:C15"/>
    <mergeCell ref="D14:D15"/>
    <mergeCell ref="E21:E22"/>
    <mergeCell ref="F21:F22"/>
    <mergeCell ref="G21:G22"/>
    <mergeCell ref="G14:G15"/>
    <mergeCell ref="C21:C22"/>
    <mergeCell ref="D21:D22"/>
    <mergeCell ref="H30:H31"/>
    <mergeCell ref="H32:H33"/>
    <mergeCell ref="G32:G33"/>
    <mergeCell ref="B28:B29"/>
    <mergeCell ref="D28:D29"/>
    <mergeCell ref="A32:A33"/>
    <mergeCell ref="B32:B33"/>
    <mergeCell ref="A23:A24"/>
    <mergeCell ref="C30:C31"/>
    <mergeCell ref="D30:D31"/>
    <mergeCell ref="H21:H22"/>
    <mergeCell ref="B23:B24"/>
    <mergeCell ref="C23:C24"/>
    <mergeCell ref="D23:D24"/>
    <mergeCell ref="E23:E24"/>
    <mergeCell ref="B16:B17"/>
    <mergeCell ref="C16:C17"/>
    <mergeCell ref="D16:D17"/>
    <mergeCell ref="E16:E17"/>
    <mergeCell ref="F16:F17"/>
    <mergeCell ref="G16:G17"/>
    <mergeCell ref="A21:A22"/>
    <mergeCell ref="B21:B22"/>
    <mergeCell ref="N34:N35"/>
    <mergeCell ref="H34:H35"/>
    <mergeCell ref="J32:J33"/>
    <mergeCell ref="K32:K33"/>
    <mergeCell ref="L32:L33"/>
    <mergeCell ref="M32:M33"/>
    <mergeCell ref="N32:N33"/>
    <mergeCell ref="L28:N28"/>
    <mergeCell ref="J28:K28"/>
    <mergeCell ref="J30:J31"/>
    <mergeCell ref="K30:K31"/>
    <mergeCell ref="L30:L31"/>
    <mergeCell ref="M30:M31"/>
    <mergeCell ref="N30:N31"/>
    <mergeCell ref="L5:N5"/>
    <mergeCell ref="J12:K12"/>
    <mergeCell ref="L12:N12"/>
    <mergeCell ref="K7:K8"/>
    <mergeCell ref="L7:L8"/>
    <mergeCell ref="M7:M8"/>
    <mergeCell ref="N7:N8"/>
    <mergeCell ref="J21:K21"/>
    <mergeCell ref="L21:N21"/>
    <mergeCell ref="L16:L17"/>
    <mergeCell ref="M16:M17"/>
    <mergeCell ref="K14:K15"/>
    <mergeCell ref="J14:J15"/>
    <mergeCell ref="J16:J17"/>
    <mergeCell ref="K16:K17"/>
    <mergeCell ref="N14:N15"/>
    <mergeCell ref="M23:M24"/>
    <mergeCell ref="N23:N24"/>
    <mergeCell ref="J7:J8"/>
    <mergeCell ref="L14:L15"/>
    <mergeCell ref="F1:G1"/>
    <mergeCell ref="C3:I3"/>
    <mergeCell ref="H28:H29"/>
    <mergeCell ref="G12:G13"/>
    <mergeCell ref="H12:H13"/>
    <mergeCell ref="B26:I26"/>
    <mergeCell ref="C12:C13"/>
    <mergeCell ref="D12:D13"/>
    <mergeCell ref="E12:E13"/>
    <mergeCell ref="F12:F13"/>
    <mergeCell ref="H14:H15"/>
    <mergeCell ref="F28:F29"/>
    <mergeCell ref="F14:F15"/>
    <mergeCell ref="B12:B13"/>
    <mergeCell ref="E14:E15"/>
    <mergeCell ref="F23:F24"/>
    <mergeCell ref="G23:G24"/>
    <mergeCell ref="M14:M15"/>
    <mergeCell ref="J5:K5"/>
    <mergeCell ref="A5:A6"/>
    <mergeCell ref="B5:B6"/>
    <mergeCell ref="C5:C6"/>
    <mergeCell ref="D5:D6"/>
    <mergeCell ref="E5:E6"/>
    <mergeCell ref="F5:F6"/>
    <mergeCell ref="G5:G6"/>
    <mergeCell ref="H5:H6"/>
    <mergeCell ref="A1:D1"/>
    <mergeCell ref="M34:M35"/>
    <mergeCell ref="A7:A8"/>
    <mergeCell ref="B7:B8"/>
    <mergeCell ref="C7:C8"/>
    <mergeCell ref="D7:D8"/>
    <mergeCell ref="E7:E8"/>
    <mergeCell ref="F7:F8"/>
    <mergeCell ref="G7:G8"/>
    <mergeCell ref="H7:H8"/>
    <mergeCell ref="A12:A13"/>
    <mergeCell ref="C10:I10"/>
    <mergeCell ref="L23:L24"/>
    <mergeCell ref="A28:A29"/>
    <mergeCell ref="C28:C29"/>
    <mergeCell ref="E28:E29"/>
    <mergeCell ref="G28:G29"/>
    <mergeCell ref="E30:E31"/>
    <mergeCell ref="F30:F31"/>
    <mergeCell ref="G30:G31"/>
    <mergeCell ref="A14:A15"/>
    <mergeCell ref="A16:A17"/>
    <mergeCell ref="H16:H17"/>
    <mergeCell ref="J23:J24"/>
    <mergeCell ref="K23:K24"/>
    <mergeCell ref="G36:G37"/>
    <mergeCell ref="H36:H37"/>
    <mergeCell ref="J36:J37"/>
    <mergeCell ref="G38:G39"/>
    <mergeCell ref="H38:H39"/>
    <mergeCell ref="J38:J39"/>
    <mergeCell ref="J34:J35"/>
    <mergeCell ref="K34:K35"/>
    <mergeCell ref="L34:L35"/>
    <mergeCell ref="K36:K37"/>
    <mergeCell ref="L36:L37"/>
    <mergeCell ref="M36:M37"/>
    <mergeCell ref="K38:K39"/>
    <mergeCell ref="L38:L39"/>
    <mergeCell ref="M38:M39"/>
    <mergeCell ref="K40:K41"/>
    <mergeCell ref="L40:L41"/>
    <mergeCell ref="M40:M41"/>
    <mergeCell ref="N40:N41"/>
    <mergeCell ref="A40:A41"/>
    <mergeCell ref="B40:B41"/>
    <mergeCell ref="C40:C41"/>
    <mergeCell ref="D40:D41"/>
    <mergeCell ref="E40:E41"/>
    <mergeCell ref="F40:F41"/>
    <mergeCell ref="G40:G41"/>
    <mergeCell ref="H40:H41"/>
    <mergeCell ref="J40:J41"/>
    <mergeCell ref="N38:N39"/>
    <mergeCell ref="N36:N37"/>
    <mergeCell ref="A34:A35"/>
    <mergeCell ref="C32:C33"/>
    <mergeCell ref="D32:D33"/>
    <mergeCell ref="E32:E33"/>
    <mergeCell ref="F32:F33"/>
    <mergeCell ref="C34:C35"/>
    <mergeCell ref="D34:D35"/>
    <mergeCell ref="E34:E35"/>
    <mergeCell ref="F34:F35"/>
    <mergeCell ref="A36:A37"/>
    <mergeCell ref="B36:B37"/>
    <mergeCell ref="C36:C37"/>
    <mergeCell ref="D36:D37"/>
    <mergeCell ref="E36:E37"/>
    <mergeCell ref="F36:F37"/>
    <mergeCell ref="A38:A39"/>
    <mergeCell ref="B38:B39"/>
    <mergeCell ref="C38:C39"/>
    <mergeCell ref="D38:D39"/>
    <mergeCell ref="E38:E39"/>
    <mergeCell ref="F38:F39"/>
    <mergeCell ref="G34:G35"/>
  </mergeCells>
  <hyperlinks>
    <hyperlink ref="B14" r:id="rId1" display="javascript: consultaProceso('23-12-13601555')"/>
    <hyperlink ref="B16" r:id="rId2" display="javascript: consultaProceso('23-9-489916')"/>
    <hyperlink ref="B14:B15" r:id="rId3" display="CI-154-2023-AVIMA"/>
    <hyperlink ref="B16:B17" r:id="rId4" display="SUBASTA SPO-005-2023"/>
    <hyperlink ref="K16" r:id="rId5" display="mailto:planeacion@sanvicente-antioquia.gov.co"/>
    <hyperlink ref="B23" r:id="rId6" display="javascript: consultaProceso('23-9-490010')"/>
    <hyperlink ref="B30" r:id="rId7" display="javascript: consultaProceso('23-11-13540590')"/>
    <hyperlink ref="B32" r:id="rId8" display="javascript: consultaProceso('23-9-490107')"/>
    <hyperlink ref="B34" r:id="rId9" display="javascript: consultaProceso('23-21-37335')"/>
    <hyperlink ref="B36" r:id="rId10" display="javascript: consultaProceso('23-21-36643')"/>
    <hyperlink ref="B38" r:id="rId11" display="javascript: consultaProceso('23-4-13603890')"/>
    <hyperlink ref="B40" r:id="rId12" display="javascript: consultaProceso('23-11-13597161')"/>
    <hyperlink ref="B42" r:id="rId13" display="javascript: consultaProceso('23-21-36402')"/>
    <hyperlink ref="B44" r:id="rId14" display="javascript: consultaProceso('23-11-13601638')"/>
    <hyperlink ref="B46" r:id="rId15" display="javascript: consultaProceso('23-21-37261')"/>
    <hyperlink ref="B48" r:id="rId16" display="javascript: consultaProceso('23-1-228699')"/>
    <hyperlink ref="B50" r:id="rId17" display="javascript: consultaProceso('23-11-13598075')"/>
    <hyperlink ref="B52" r:id="rId18" display="javascript: consultaProceso('23-11-13523812')"/>
    <hyperlink ref="B54" r:id="rId19" display="javascript: consultaProceso('23-22-63913')"/>
    <hyperlink ref="K34" r:id="rId20" display="mailto:PLANEACION@ABEJORRAL-ANTIOQUIA.GOV.CO"/>
    <hyperlink ref="K36" r:id="rId21" display="mailto:contratacionalejandria@gmail.com"/>
    <hyperlink ref="B61" r:id="rId22" display="javascript: consultaProceso('23-11-13603275')"/>
    <hyperlink ref="B63" r:id="rId23" display="javascript: consultaProceso('23-12-13609190')"/>
    <hyperlink ref="B65" r:id="rId24" display="javascript: consultaProceso('23-21-37350')"/>
    <hyperlink ref="B67" r:id="rId25" display="javascript: consultaProceso('23-4-13604100')"/>
    <hyperlink ref="B69" r:id="rId26" display="javascript: consultaProceso('23-21-37266')"/>
    <hyperlink ref="B71" r:id="rId27" display="javascript: consultaProceso('23-12-13600284')"/>
    <hyperlink ref="B73" r:id="rId28" display="javascript: consultaProceso('23-12-13597852')"/>
    <hyperlink ref="B75" r:id="rId29" display="javascript: consultaProceso('23-12-13601739')"/>
    <hyperlink ref="B77" r:id="rId30" display="javascript: consultaProceso('23-12-13603945')"/>
    <hyperlink ref="B79" r:id="rId31" display="javascript: consultaProceso('23-21-37151')"/>
    <hyperlink ref="B81" r:id="rId32" display="javascript: consultaProceso('23-4-13596138')"/>
    <hyperlink ref="B83" r:id="rId33" display="javascript: consultaProceso('23-4-13595839')"/>
    <hyperlink ref="B61:B62" r:id="rId34" display="CO-SAMC-160-2023"/>
    <hyperlink ref="B63:B64" r:id="rId35" display="CI-03-2023"/>
    <hyperlink ref="B65:B66" r:id="rId36" display="LP-0032023"/>
    <hyperlink ref="B67:B68" r:id="rId37" display="IA-001-2023"/>
    <hyperlink ref="B69:B70" r:id="rId38" display="LP-0022023"/>
    <hyperlink ref="B71:B72" r:id="rId39" display="CONTRATO INTERADMINISTRATIVO C.I N° 08 DE 2023"/>
    <hyperlink ref="B73:B74" r:id="rId40" display="SP-CONVI-016-2023"/>
    <hyperlink ref="B75:B76" r:id="rId41" display="CV-SP-2023-022"/>
    <hyperlink ref="B77:B78" r:id="rId42" display="CD-239-2023"/>
    <hyperlink ref="B79:B80" r:id="rId43" display="LP-0012023"/>
    <hyperlink ref="B81:B82" r:id="rId44" display="CO-008-2023"/>
    <hyperlink ref="B83:B84" r:id="rId45" display="IP-005-2023"/>
    <hyperlink ref="K75" r:id="rId46" display="mailto:SECRETARIADEPLANEACION@SANTODOMINGO-ANTIOQUIA.GOV.CO"/>
    <hyperlink ref="K83" r:id="rId47" display="mailto:ajuridica@ederemburitica.gov.co"/>
  </hyperlinks>
  <printOptions/>
  <pageMargins left="0.7" right="0.7" top="0.75" bottom="0.75" header="0.3" footer="0.3"/>
  <pageSetup horizontalDpi="600" verticalDpi="600" orientation="portrait" r:id="rId4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42"/>
  <sheetViews>
    <sheetView showGridLines="0" zoomScale="85" zoomScaleNormal="85" workbookViewId="0" topLeftCell="A1">
      <selection activeCell="A1" sqref="A1:D1"/>
    </sheetView>
  </sheetViews>
  <sheetFormatPr defaultColWidth="11.421875" defaultRowHeight="15"/>
  <cols>
    <col min="2" max="2" width="18.57421875" style="0" customWidth="1"/>
    <col min="3" max="3" width="18.421875" style="0" customWidth="1"/>
    <col min="4" max="4" width="13.7109375" style="0" customWidth="1"/>
    <col min="5" max="5" width="22.7109375" style="0" customWidth="1"/>
    <col min="6" max="6" width="54.57421875" style="0" customWidth="1"/>
    <col min="7" max="7" width="27.140625" style="0" customWidth="1"/>
    <col min="8" max="8" width="20.28125" style="74" customWidth="1"/>
    <col min="9" max="9" width="15.28125" style="0" customWidth="1"/>
    <col min="10" max="10" width="27.421875" style="0" customWidth="1"/>
    <col min="11" max="11" width="26.140625" style="0" customWidth="1"/>
    <col min="12" max="12" width="26.00390625" style="0" customWidth="1"/>
    <col min="13" max="13" width="22.421875" style="0" customWidth="1"/>
    <col min="14" max="14" width="23.140625" style="0" customWidth="1"/>
  </cols>
  <sheetData>
    <row r="1" spans="1:7" ht="25.8">
      <c r="A1" s="146" t="s">
        <v>16</v>
      </c>
      <c r="B1" s="146"/>
      <c r="C1" s="146"/>
      <c r="D1" s="146"/>
      <c r="F1" s="148" t="s">
        <v>86</v>
      </c>
      <c r="G1" s="148"/>
    </row>
    <row r="2" spans="1:14" ht="15.6" customHeight="1">
      <c r="A2" s="52"/>
      <c r="B2" s="58"/>
      <c r="C2" s="59"/>
      <c r="D2" s="59"/>
      <c r="E2" s="59"/>
      <c r="F2" s="59"/>
      <c r="G2" s="60"/>
      <c r="H2" s="75"/>
      <c r="I2" s="61"/>
      <c r="J2" s="4"/>
      <c r="K2" s="45"/>
      <c r="L2" s="46"/>
      <c r="M2" s="46"/>
      <c r="N2" s="46"/>
    </row>
    <row r="3" spans="1:14" ht="21" hidden="1">
      <c r="A3" s="14"/>
      <c r="B3" s="14"/>
      <c r="C3" s="141" t="s">
        <v>43</v>
      </c>
      <c r="D3" s="141"/>
      <c r="E3" s="141"/>
      <c r="F3" s="141"/>
      <c r="G3" s="141"/>
      <c r="H3" s="141"/>
      <c r="I3" s="141"/>
      <c r="N3" s="46"/>
    </row>
    <row r="4" ht="15.75" customHeight="1" hidden="1">
      <c r="N4" s="46"/>
    </row>
    <row r="5" spans="1:14" ht="15" hidden="1">
      <c r="A5" s="140" t="s">
        <v>24</v>
      </c>
      <c r="B5" s="142" t="s">
        <v>8</v>
      </c>
      <c r="C5" s="142" t="s">
        <v>0</v>
      </c>
      <c r="D5" s="142" t="s">
        <v>1</v>
      </c>
      <c r="E5" s="142" t="s">
        <v>2</v>
      </c>
      <c r="F5" s="142" t="s">
        <v>3</v>
      </c>
      <c r="G5" s="142" t="s">
        <v>4</v>
      </c>
      <c r="H5" s="165" t="s">
        <v>5</v>
      </c>
      <c r="I5" s="57" t="s">
        <v>6</v>
      </c>
      <c r="J5" s="153" t="s">
        <v>9</v>
      </c>
      <c r="K5" s="154"/>
      <c r="L5" s="124" t="s">
        <v>12</v>
      </c>
      <c r="M5" s="155"/>
      <c r="N5" s="156"/>
    </row>
    <row r="6" spans="1:14" ht="15.75" customHeight="1" hidden="1">
      <c r="A6" s="123"/>
      <c r="B6" s="143"/>
      <c r="C6" s="143"/>
      <c r="D6" s="143"/>
      <c r="E6" s="143"/>
      <c r="F6" s="143"/>
      <c r="G6" s="143"/>
      <c r="H6" s="166"/>
      <c r="I6" s="50" t="s">
        <v>7</v>
      </c>
      <c r="J6" s="2" t="s">
        <v>2</v>
      </c>
      <c r="K6" s="2" t="s">
        <v>11</v>
      </c>
      <c r="L6" s="50" t="s">
        <v>13</v>
      </c>
      <c r="M6" s="50" t="s">
        <v>14</v>
      </c>
      <c r="N6" s="50" t="s">
        <v>15</v>
      </c>
    </row>
    <row r="7" spans="1:14" ht="46.95" customHeight="1" hidden="1">
      <c r="A7" s="138">
        <v>2</v>
      </c>
      <c r="B7" s="126"/>
      <c r="C7" s="127"/>
      <c r="D7" s="127"/>
      <c r="E7" s="127"/>
      <c r="F7" s="127"/>
      <c r="G7" s="128"/>
      <c r="H7" s="129"/>
      <c r="I7" s="48"/>
      <c r="J7" s="142"/>
      <c r="K7" s="134"/>
      <c r="L7" s="122"/>
      <c r="M7" s="122"/>
      <c r="N7" s="122"/>
    </row>
    <row r="8" spans="1:14" ht="15.75" customHeight="1" hidden="1">
      <c r="A8" s="139"/>
      <c r="B8" s="126"/>
      <c r="C8" s="127"/>
      <c r="D8" s="127"/>
      <c r="E8" s="127"/>
      <c r="F8" s="127"/>
      <c r="G8" s="128"/>
      <c r="H8" s="129"/>
      <c r="I8" s="66"/>
      <c r="J8" s="163"/>
      <c r="K8" s="135"/>
      <c r="L8" s="136"/>
      <c r="M8" s="136"/>
      <c r="N8" s="136"/>
    </row>
    <row r="9" spans="1:14" ht="54.6" customHeight="1" hidden="1">
      <c r="A9" s="138">
        <v>3</v>
      </c>
      <c r="B9" s="126"/>
      <c r="C9" s="127"/>
      <c r="D9" s="127"/>
      <c r="E9" s="127"/>
      <c r="F9" s="127"/>
      <c r="G9" s="128"/>
      <c r="H9" s="129"/>
      <c r="I9" s="48"/>
      <c r="J9" s="142"/>
      <c r="K9" s="134"/>
      <c r="L9" s="122"/>
      <c r="M9" s="122"/>
      <c r="N9" s="122"/>
    </row>
    <row r="10" spans="1:14" ht="15" customHeight="1" hidden="1">
      <c r="A10" s="139"/>
      <c r="B10" s="126"/>
      <c r="C10" s="127"/>
      <c r="D10" s="127"/>
      <c r="E10" s="127"/>
      <c r="F10" s="127"/>
      <c r="G10" s="128"/>
      <c r="H10" s="129"/>
      <c r="I10" s="66"/>
      <c r="J10" s="163"/>
      <c r="K10" s="135"/>
      <c r="L10" s="136"/>
      <c r="M10" s="136"/>
      <c r="N10" s="123"/>
    </row>
    <row r="11" spans="1:14" ht="15.75" customHeight="1" hidden="1">
      <c r="A11" s="52"/>
      <c r="B11" s="58"/>
      <c r="C11" s="46"/>
      <c r="D11" s="46"/>
      <c r="E11" s="46"/>
      <c r="F11" s="46"/>
      <c r="G11" s="4"/>
      <c r="H11" s="76">
        <f>SUM(H7:H10)</f>
        <v>0</v>
      </c>
      <c r="I11" s="65"/>
      <c r="J11" s="4"/>
      <c r="K11" s="45"/>
      <c r="L11" s="46"/>
      <c r="M11" s="46"/>
      <c r="N11" s="46"/>
    </row>
    <row r="12" spans="1:14" ht="21">
      <c r="A12" s="14"/>
      <c r="B12" s="14"/>
      <c r="C12" s="141" t="s">
        <v>42</v>
      </c>
      <c r="D12" s="141"/>
      <c r="E12" s="141"/>
      <c r="F12" s="141"/>
      <c r="G12" s="141"/>
      <c r="H12" s="141"/>
      <c r="I12" s="141"/>
      <c r="N12" s="46"/>
    </row>
    <row r="13" ht="15.75" customHeight="1">
      <c r="N13" s="46"/>
    </row>
    <row r="14" spans="1:14" ht="15">
      <c r="A14" s="140" t="s">
        <v>24</v>
      </c>
      <c r="B14" s="142" t="s">
        <v>8</v>
      </c>
      <c r="C14" s="142" t="s">
        <v>0</v>
      </c>
      <c r="D14" s="142" t="s">
        <v>1</v>
      </c>
      <c r="E14" s="142" t="s">
        <v>2</v>
      </c>
      <c r="F14" s="142" t="s">
        <v>3</v>
      </c>
      <c r="G14" s="142" t="s">
        <v>4</v>
      </c>
      <c r="H14" s="165" t="s">
        <v>5</v>
      </c>
      <c r="I14" s="57" t="s">
        <v>6</v>
      </c>
      <c r="J14" s="153" t="s">
        <v>9</v>
      </c>
      <c r="K14" s="154"/>
      <c r="L14" s="124" t="s">
        <v>12</v>
      </c>
      <c r="M14" s="155"/>
      <c r="N14" s="156"/>
    </row>
    <row r="15" spans="1:14" ht="15.75" customHeight="1">
      <c r="A15" s="123"/>
      <c r="B15" s="143"/>
      <c r="C15" s="143"/>
      <c r="D15" s="143"/>
      <c r="E15" s="143"/>
      <c r="F15" s="143"/>
      <c r="G15" s="143"/>
      <c r="H15" s="166"/>
      <c r="I15" s="50" t="s">
        <v>7</v>
      </c>
      <c r="J15" s="2" t="s">
        <v>2</v>
      </c>
      <c r="K15" s="2" t="s">
        <v>11</v>
      </c>
      <c r="L15" s="50" t="s">
        <v>13</v>
      </c>
      <c r="M15" s="50" t="s">
        <v>14</v>
      </c>
      <c r="N15" s="50" t="s">
        <v>15</v>
      </c>
    </row>
    <row r="16" spans="1:14" ht="65.4" customHeight="1">
      <c r="A16" s="147">
        <v>1</v>
      </c>
      <c r="B16" s="132" t="s">
        <v>104</v>
      </c>
      <c r="C16" s="125" t="s">
        <v>53</v>
      </c>
      <c r="D16" s="125" t="s">
        <v>58</v>
      </c>
      <c r="E16" s="125" t="s">
        <v>105</v>
      </c>
      <c r="F16" s="125" t="s">
        <v>106</v>
      </c>
      <c r="G16" s="133" t="s">
        <v>107</v>
      </c>
      <c r="H16" s="137">
        <v>32475000</v>
      </c>
      <c r="I16" s="101" t="s">
        <v>59</v>
      </c>
      <c r="J16" s="151" t="s">
        <v>111</v>
      </c>
      <c r="K16" s="134" t="s">
        <v>108</v>
      </c>
      <c r="L16" s="122" t="s">
        <v>109</v>
      </c>
      <c r="M16" s="122" t="s">
        <v>110</v>
      </c>
      <c r="N16" s="122"/>
    </row>
    <row r="17" spans="1:14" ht="15" customHeight="1">
      <c r="A17" s="147"/>
      <c r="B17" s="132"/>
      <c r="C17" s="125"/>
      <c r="D17" s="125"/>
      <c r="E17" s="125"/>
      <c r="F17" s="125"/>
      <c r="G17" s="133"/>
      <c r="H17" s="137"/>
      <c r="I17" s="49">
        <v>45041</v>
      </c>
      <c r="J17" s="161"/>
      <c r="K17" s="135"/>
      <c r="L17" s="136"/>
      <c r="M17" s="136"/>
      <c r="N17" s="123"/>
    </row>
    <row r="18" spans="1:14" ht="13.95" customHeight="1" hidden="1">
      <c r="A18" s="52"/>
      <c r="B18" s="58"/>
      <c r="C18" s="67"/>
      <c r="D18" s="67"/>
      <c r="E18" s="67"/>
      <c r="F18" s="67"/>
      <c r="G18" s="68"/>
      <c r="H18" s="77"/>
      <c r="I18" s="69"/>
      <c r="J18" s="4"/>
      <c r="K18" s="45"/>
      <c r="L18" s="46"/>
      <c r="M18" s="46"/>
      <c r="N18" s="46"/>
    </row>
    <row r="19" spans="2:9" ht="17.7" customHeight="1" hidden="1">
      <c r="B19" s="162" t="s">
        <v>45</v>
      </c>
      <c r="C19" s="162"/>
      <c r="D19" s="162"/>
      <c r="E19" s="162"/>
      <c r="F19" s="162"/>
      <c r="G19" s="162"/>
      <c r="H19" s="162"/>
      <c r="I19" s="14"/>
    </row>
    <row r="20" spans="2:9" ht="17.7" customHeight="1" hidden="1">
      <c r="B20" s="14"/>
      <c r="C20" s="14"/>
      <c r="D20" s="14"/>
      <c r="E20" s="14"/>
      <c r="F20" s="14"/>
      <c r="G20" s="14"/>
      <c r="H20" s="78"/>
      <c r="I20" s="14"/>
    </row>
    <row r="21" spans="1:14" ht="15" hidden="1">
      <c r="A21" s="140" t="s">
        <v>24</v>
      </c>
      <c r="B21" s="142" t="s">
        <v>8</v>
      </c>
      <c r="C21" s="142" t="s">
        <v>0</v>
      </c>
      <c r="D21" s="142" t="s">
        <v>1</v>
      </c>
      <c r="E21" s="142" t="s">
        <v>2</v>
      </c>
      <c r="F21" s="142" t="s">
        <v>3</v>
      </c>
      <c r="G21" s="142" t="s">
        <v>4</v>
      </c>
      <c r="H21" s="165" t="s">
        <v>5</v>
      </c>
      <c r="I21" s="57" t="s">
        <v>6</v>
      </c>
      <c r="J21" s="153" t="s">
        <v>9</v>
      </c>
      <c r="K21" s="154"/>
      <c r="L21" s="124" t="s">
        <v>12</v>
      </c>
      <c r="M21" s="155"/>
      <c r="N21" s="156"/>
    </row>
    <row r="22" spans="1:14" ht="15.75" customHeight="1" hidden="1">
      <c r="A22" s="123"/>
      <c r="B22" s="143"/>
      <c r="C22" s="143"/>
      <c r="D22" s="143"/>
      <c r="E22" s="143"/>
      <c r="F22" s="143"/>
      <c r="G22" s="143"/>
      <c r="H22" s="166"/>
      <c r="I22" s="50" t="s">
        <v>7</v>
      </c>
      <c r="J22" s="2" t="s">
        <v>2</v>
      </c>
      <c r="K22" s="2" t="s">
        <v>11</v>
      </c>
      <c r="L22" s="50" t="s">
        <v>13</v>
      </c>
      <c r="M22" s="50" t="s">
        <v>14</v>
      </c>
      <c r="N22" s="50" t="s">
        <v>15</v>
      </c>
    </row>
    <row r="23" spans="1:14" ht="52.8" customHeight="1" hidden="1">
      <c r="A23" s="147">
        <v>1</v>
      </c>
      <c r="B23" s="126"/>
      <c r="C23" s="169"/>
      <c r="D23" s="169"/>
      <c r="E23" s="169"/>
      <c r="F23" s="169"/>
      <c r="G23" s="170"/>
      <c r="H23" s="171"/>
      <c r="I23" s="172"/>
      <c r="J23" s="142"/>
      <c r="K23" s="134"/>
      <c r="L23" s="122"/>
      <c r="M23" s="122"/>
      <c r="N23" s="122"/>
    </row>
    <row r="24" spans="1:14" ht="15" hidden="1">
      <c r="A24" s="147"/>
      <c r="B24" s="126"/>
      <c r="C24" s="169"/>
      <c r="D24" s="169"/>
      <c r="E24" s="169"/>
      <c r="F24" s="169"/>
      <c r="G24" s="170"/>
      <c r="H24" s="171"/>
      <c r="I24" s="173"/>
      <c r="J24" s="163"/>
      <c r="K24" s="135"/>
      <c r="L24" s="136"/>
      <c r="M24" s="136"/>
      <c r="N24" s="123"/>
    </row>
    <row r="25" spans="1:14" ht="15">
      <c r="A25" s="4"/>
      <c r="B25" s="58"/>
      <c r="C25" s="97"/>
      <c r="D25" s="97"/>
      <c r="E25" s="97"/>
      <c r="F25" s="97"/>
      <c r="G25" s="98"/>
      <c r="H25" s="99"/>
      <c r="I25" s="100"/>
      <c r="J25" s="4"/>
      <c r="K25" s="45"/>
      <c r="L25" s="46"/>
      <c r="M25" s="46"/>
      <c r="N25" s="5"/>
    </row>
    <row r="26" spans="1:14" ht="21">
      <c r="A26" s="14"/>
      <c r="B26" s="14"/>
      <c r="C26" s="141" t="s">
        <v>18</v>
      </c>
      <c r="D26" s="141"/>
      <c r="E26" s="141"/>
      <c r="F26" s="141"/>
      <c r="G26" s="141"/>
      <c r="H26" s="141"/>
      <c r="I26" s="141"/>
      <c r="J26" s="141"/>
      <c r="N26" s="46"/>
    </row>
    <row r="27" ht="15.6" customHeight="1">
      <c r="N27" s="46"/>
    </row>
    <row r="28" spans="1:14" ht="15">
      <c r="A28" s="140" t="s">
        <v>24</v>
      </c>
      <c r="B28" s="142" t="s">
        <v>8</v>
      </c>
      <c r="C28" s="142" t="s">
        <v>0</v>
      </c>
      <c r="D28" s="142" t="s">
        <v>1</v>
      </c>
      <c r="E28" s="142" t="s">
        <v>2</v>
      </c>
      <c r="F28" s="142" t="s">
        <v>3</v>
      </c>
      <c r="G28" s="142" t="s">
        <v>4</v>
      </c>
      <c r="H28" s="165" t="s">
        <v>5</v>
      </c>
      <c r="I28" s="57" t="s">
        <v>6</v>
      </c>
      <c r="J28" s="153" t="s">
        <v>9</v>
      </c>
      <c r="K28" s="154"/>
      <c r="L28" s="124" t="s">
        <v>12</v>
      </c>
      <c r="M28" s="155"/>
      <c r="N28" s="156"/>
    </row>
    <row r="29" spans="1:14" ht="15.75" customHeight="1">
      <c r="A29" s="164"/>
      <c r="B29" s="143"/>
      <c r="C29" s="143"/>
      <c r="D29" s="143"/>
      <c r="E29" s="143"/>
      <c r="F29" s="143"/>
      <c r="G29" s="143"/>
      <c r="H29" s="166"/>
      <c r="I29" s="50" t="s">
        <v>7</v>
      </c>
      <c r="J29" s="2" t="s">
        <v>2</v>
      </c>
      <c r="K29" s="2" t="s">
        <v>11</v>
      </c>
      <c r="L29" s="50" t="s">
        <v>13</v>
      </c>
      <c r="M29" s="50" t="s">
        <v>14</v>
      </c>
      <c r="N29" s="50" t="s">
        <v>15</v>
      </c>
    </row>
    <row r="30" spans="1:14" s="102" customFormat="1" ht="55.2" customHeight="1">
      <c r="A30" s="168">
        <v>1</v>
      </c>
      <c r="B30" s="132" t="s">
        <v>197</v>
      </c>
      <c r="C30" s="125" t="s">
        <v>57</v>
      </c>
      <c r="D30" s="125" t="s">
        <v>47</v>
      </c>
      <c r="E30" s="125" t="s">
        <v>105</v>
      </c>
      <c r="F30" s="125" t="s">
        <v>198</v>
      </c>
      <c r="G30" s="133" t="s">
        <v>107</v>
      </c>
      <c r="H30" s="137">
        <v>1301960695</v>
      </c>
      <c r="I30" s="101" t="s">
        <v>46</v>
      </c>
      <c r="J30" s="147" t="s">
        <v>111</v>
      </c>
      <c r="K30" s="157" t="s">
        <v>108</v>
      </c>
      <c r="L30" s="158"/>
      <c r="M30" s="158"/>
      <c r="N30" s="158"/>
    </row>
    <row r="31" spans="1:14" s="102" customFormat="1" ht="15" customHeight="1">
      <c r="A31" s="168"/>
      <c r="B31" s="132"/>
      <c r="C31" s="125"/>
      <c r="D31" s="125"/>
      <c r="E31" s="125"/>
      <c r="F31" s="125"/>
      <c r="G31" s="133"/>
      <c r="H31" s="137"/>
      <c r="I31" s="49">
        <v>45043</v>
      </c>
      <c r="J31" s="147"/>
      <c r="K31" s="157"/>
      <c r="L31" s="158"/>
      <c r="M31" s="158"/>
      <c r="N31" s="158"/>
    </row>
    <row r="32" spans="1:14" s="102" customFormat="1" ht="46.2" customHeight="1">
      <c r="A32" s="168">
        <v>2</v>
      </c>
      <c r="B32" s="132" t="s">
        <v>80</v>
      </c>
      <c r="C32" s="125" t="s">
        <v>53</v>
      </c>
      <c r="D32" s="125" t="s">
        <v>58</v>
      </c>
      <c r="E32" s="125" t="s">
        <v>81</v>
      </c>
      <c r="F32" s="125" t="s">
        <v>82</v>
      </c>
      <c r="G32" s="133" t="s">
        <v>83</v>
      </c>
      <c r="H32" s="137">
        <v>29400000</v>
      </c>
      <c r="I32" s="101" t="s">
        <v>59</v>
      </c>
      <c r="J32" s="147" t="s">
        <v>85</v>
      </c>
      <c r="K32" s="157" t="s">
        <v>84</v>
      </c>
      <c r="L32" s="158" t="s">
        <v>203</v>
      </c>
      <c r="M32" s="158" t="s">
        <v>204</v>
      </c>
      <c r="N32" s="158"/>
    </row>
    <row r="33" spans="1:14" s="102" customFormat="1" ht="15" customHeight="1">
      <c r="A33" s="168"/>
      <c r="B33" s="132"/>
      <c r="C33" s="125"/>
      <c r="D33" s="125"/>
      <c r="E33" s="125"/>
      <c r="F33" s="125"/>
      <c r="G33" s="133"/>
      <c r="H33" s="137"/>
      <c r="I33" s="49">
        <v>45036</v>
      </c>
      <c r="J33" s="147"/>
      <c r="K33" s="157"/>
      <c r="L33" s="158"/>
      <c r="M33" s="158"/>
      <c r="N33" s="158"/>
    </row>
    <row r="34" spans="1:14" s="102" customFormat="1" ht="58.2" customHeight="1">
      <c r="A34" s="168">
        <v>3</v>
      </c>
      <c r="B34" s="126" t="s">
        <v>199</v>
      </c>
      <c r="C34" s="174" t="s">
        <v>57</v>
      </c>
      <c r="D34" s="174" t="s">
        <v>66</v>
      </c>
      <c r="E34" s="174" t="s">
        <v>200</v>
      </c>
      <c r="F34" s="174" t="s">
        <v>201</v>
      </c>
      <c r="G34" s="175" t="s">
        <v>202</v>
      </c>
      <c r="H34" s="176">
        <v>3599999999.84</v>
      </c>
      <c r="I34" s="177" t="s">
        <v>46</v>
      </c>
      <c r="J34" s="147" t="s">
        <v>206</v>
      </c>
      <c r="K34" s="157" t="s">
        <v>205</v>
      </c>
      <c r="L34" s="158"/>
      <c r="M34" s="158"/>
      <c r="N34" s="158"/>
    </row>
    <row r="35" spans="1:14" s="102" customFormat="1" ht="15" customHeight="1">
      <c r="A35" s="168"/>
      <c r="B35" s="126"/>
      <c r="C35" s="174"/>
      <c r="D35" s="174"/>
      <c r="E35" s="174"/>
      <c r="F35" s="174"/>
      <c r="G35" s="175"/>
      <c r="H35" s="176"/>
      <c r="I35" s="178">
        <v>45035</v>
      </c>
      <c r="J35" s="147"/>
      <c r="K35" s="157"/>
      <c r="L35" s="158"/>
      <c r="M35" s="158"/>
      <c r="N35" s="158"/>
    </row>
    <row r="36" spans="1:14" ht="14.4" customHeight="1">
      <c r="A36" s="3"/>
      <c r="C36" s="47"/>
      <c r="D36" s="47"/>
      <c r="E36" s="47"/>
      <c r="F36" s="47"/>
      <c r="G36" s="47"/>
      <c r="H36" s="105"/>
      <c r="I36" s="47"/>
      <c r="J36" s="106"/>
      <c r="K36" s="107"/>
      <c r="L36" s="108"/>
      <c r="M36" s="108"/>
      <c r="N36" s="108"/>
    </row>
    <row r="37" spans="1:14" ht="21">
      <c r="A37" s="3"/>
      <c r="B37" s="167" t="s">
        <v>19</v>
      </c>
      <c r="C37" s="167"/>
      <c r="D37" s="167"/>
      <c r="E37" s="167"/>
      <c r="F37" s="167"/>
      <c r="G37" s="167"/>
      <c r="H37" s="167"/>
      <c r="I37" s="167"/>
      <c r="J37" s="106"/>
      <c r="K37" s="107"/>
      <c r="L37" s="108"/>
      <c r="M37" s="108"/>
      <c r="N37" s="108"/>
    </row>
    <row r="38" spans="1:14" ht="14.4" customHeight="1">
      <c r="A38" s="109"/>
      <c r="C38" s="47"/>
      <c r="D38" s="47"/>
      <c r="E38" s="47"/>
      <c r="F38" s="47"/>
      <c r="G38" s="47"/>
      <c r="H38" s="105"/>
      <c r="I38" s="47"/>
      <c r="J38" s="106"/>
      <c r="K38" s="107"/>
      <c r="L38" s="108"/>
      <c r="M38" s="108"/>
      <c r="N38" s="108"/>
    </row>
    <row r="39" spans="1:14" ht="15">
      <c r="A39" s="140" t="s">
        <v>24</v>
      </c>
      <c r="B39" s="142" t="s">
        <v>8</v>
      </c>
      <c r="C39" s="142" t="s">
        <v>0</v>
      </c>
      <c r="D39" s="142" t="s">
        <v>1</v>
      </c>
      <c r="E39" s="142" t="s">
        <v>2</v>
      </c>
      <c r="F39" s="142" t="s">
        <v>3</v>
      </c>
      <c r="G39" s="142" t="s">
        <v>4</v>
      </c>
      <c r="H39" s="165" t="s">
        <v>5</v>
      </c>
      <c r="I39" s="57" t="s">
        <v>6</v>
      </c>
      <c r="J39" s="153" t="s">
        <v>9</v>
      </c>
      <c r="K39" s="154"/>
      <c r="L39" s="124" t="s">
        <v>12</v>
      </c>
      <c r="M39" s="155"/>
      <c r="N39" s="156"/>
    </row>
    <row r="40" spans="1:14" ht="15.75" customHeight="1">
      <c r="A40" s="164"/>
      <c r="B40" s="143"/>
      <c r="C40" s="143"/>
      <c r="D40" s="143"/>
      <c r="E40" s="143"/>
      <c r="F40" s="143"/>
      <c r="G40" s="143"/>
      <c r="H40" s="166"/>
      <c r="I40" s="50" t="s">
        <v>7</v>
      </c>
      <c r="J40" s="2" t="s">
        <v>2</v>
      </c>
      <c r="K40" s="2" t="s">
        <v>11</v>
      </c>
      <c r="L40" s="50" t="s">
        <v>13</v>
      </c>
      <c r="M40" s="50" t="s">
        <v>14</v>
      </c>
      <c r="N40" s="50" t="s">
        <v>15</v>
      </c>
    </row>
    <row r="41" spans="1:14" ht="54.6" customHeight="1">
      <c r="A41" s="147">
        <v>1</v>
      </c>
      <c r="B41" s="126" t="s">
        <v>258</v>
      </c>
      <c r="C41" s="180" t="s">
        <v>53</v>
      </c>
      <c r="D41" s="180" t="s">
        <v>47</v>
      </c>
      <c r="E41" s="180" t="s">
        <v>259</v>
      </c>
      <c r="F41" s="180" t="s">
        <v>260</v>
      </c>
      <c r="G41" s="181" t="s">
        <v>261</v>
      </c>
      <c r="H41" s="182">
        <v>27973390</v>
      </c>
      <c r="I41" s="183" t="s">
        <v>46</v>
      </c>
      <c r="J41" s="142" t="s">
        <v>263</v>
      </c>
      <c r="K41" s="134" t="s">
        <v>262</v>
      </c>
      <c r="L41" s="122"/>
      <c r="M41" s="122"/>
      <c r="N41" s="122"/>
    </row>
    <row r="42" spans="1:14" ht="15.75" customHeight="1">
      <c r="A42" s="147"/>
      <c r="B42" s="126"/>
      <c r="C42" s="180"/>
      <c r="D42" s="180"/>
      <c r="E42" s="180"/>
      <c r="F42" s="180"/>
      <c r="G42" s="181"/>
      <c r="H42" s="182"/>
      <c r="I42" s="184">
        <v>45043</v>
      </c>
      <c r="J42" s="163"/>
      <c r="K42" s="135"/>
      <c r="L42" s="136"/>
      <c r="M42" s="136"/>
      <c r="N42" s="123"/>
    </row>
  </sheetData>
  <mergeCells count="161">
    <mergeCell ref="M32:M33"/>
    <mergeCell ref="N32:N33"/>
    <mergeCell ref="A34:A35"/>
    <mergeCell ref="B34:B35"/>
    <mergeCell ref="C34:C35"/>
    <mergeCell ref="D34:D35"/>
    <mergeCell ref="E34:E35"/>
    <mergeCell ref="F34:F35"/>
    <mergeCell ref="G34:G35"/>
    <mergeCell ref="H34:H35"/>
    <mergeCell ref="J34:J35"/>
    <mergeCell ref="K34:K35"/>
    <mergeCell ref="L34:L35"/>
    <mergeCell ref="M34:M35"/>
    <mergeCell ref="N34:N35"/>
    <mergeCell ref="A32:A33"/>
    <mergeCell ref="B32:B33"/>
    <mergeCell ref="C32:C33"/>
    <mergeCell ref="D32:D33"/>
    <mergeCell ref="E32:E33"/>
    <mergeCell ref="J39:K39"/>
    <mergeCell ref="L39:N39"/>
    <mergeCell ref="B37:I37"/>
    <mergeCell ref="N16:N17"/>
    <mergeCell ref="L16:L17"/>
    <mergeCell ref="M16:M17"/>
    <mergeCell ref="B16:B17"/>
    <mergeCell ref="C16:C17"/>
    <mergeCell ref="B30:B31"/>
    <mergeCell ref="D21:D22"/>
    <mergeCell ref="B19:H19"/>
    <mergeCell ref="D39:D40"/>
    <mergeCell ref="E39:E40"/>
    <mergeCell ref="F39:F40"/>
    <mergeCell ref="G39:G40"/>
    <mergeCell ref="H39:H40"/>
    <mergeCell ref="G30:G31"/>
    <mergeCell ref="D16:D17"/>
    <mergeCell ref="E16:E17"/>
    <mergeCell ref="F16:F17"/>
    <mergeCell ref="K32:K33"/>
    <mergeCell ref="L32:L33"/>
    <mergeCell ref="E30:E31"/>
    <mergeCell ref="L30:L31"/>
    <mergeCell ref="G41:G42"/>
    <mergeCell ref="H41:H42"/>
    <mergeCell ref="N23:N24"/>
    <mergeCell ref="L23:L24"/>
    <mergeCell ref="C26:J26"/>
    <mergeCell ref="J41:J42"/>
    <mergeCell ref="L41:L42"/>
    <mergeCell ref="M41:M42"/>
    <mergeCell ref="K41:K42"/>
    <mergeCell ref="N41:N42"/>
    <mergeCell ref="F30:F31"/>
    <mergeCell ref="H28:H29"/>
    <mergeCell ref="M23:M24"/>
    <mergeCell ref="H23:H24"/>
    <mergeCell ref="G28:G29"/>
    <mergeCell ref="L28:N28"/>
    <mergeCell ref="M30:M31"/>
    <mergeCell ref="N30:N31"/>
    <mergeCell ref="D23:D24"/>
    <mergeCell ref="E23:E24"/>
    <mergeCell ref="F32:F33"/>
    <mergeCell ref="G32:G33"/>
    <mergeCell ref="H32:H33"/>
    <mergeCell ref="J32:J33"/>
    <mergeCell ref="C30:C31"/>
    <mergeCell ref="J30:J31"/>
    <mergeCell ref="J5:K5"/>
    <mergeCell ref="J14:K14"/>
    <mergeCell ref="J28:K28"/>
    <mergeCell ref="H30:H31"/>
    <mergeCell ref="L9:L10"/>
    <mergeCell ref="K30:K31"/>
    <mergeCell ref="F28:F29"/>
    <mergeCell ref="G16:G17"/>
    <mergeCell ref="H16:H17"/>
    <mergeCell ref="J16:J17"/>
    <mergeCell ref="J21:K21"/>
    <mergeCell ref="G23:G24"/>
    <mergeCell ref="H21:H22"/>
    <mergeCell ref="F7:F8"/>
    <mergeCell ref="E5:E6"/>
    <mergeCell ref="F5:F6"/>
    <mergeCell ref="G5:G6"/>
    <mergeCell ref="H5:H6"/>
    <mergeCell ref="D30:D31"/>
    <mergeCell ref="N9:N10"/>
    <mergeCell ref="J7:J8"/>
    <mergeCell ref="H14:H15"/>
    <mergeCell ref="B21:B22"/>
    <mergeCell ref="M9:M10"/>
    <mergeCell ref="J9:J10"/>
    <mergeCell ref="L5:N5"/>
    <mergeCell ref="C12:I12"/>
    <mergeCell ref="L14:N14"/>
    <mergeCell ref="G21:G22"/>
    <mergeCell ref="C21:C22"/>
    <mergeCell ref="E9:E10"/>
    <mergeCell ref="F9:F10"/>
    <mergeCell ref="F14:F15"/>
    <mergeCell ref="H7:H8"/>
    <mergeCell ref="F23:F24"/>
    <mergeCell ref="D28:D29"/>
    <mergeCell ref="E28:E29"/>
    <mergeCell ref="A16:A17"/>
    <mergeCell ref="E14:E15"/>
    <mergeCell ref="L7:L8"/>
    <mergeCell ref="K7:K8"/>
    <mergeCell ref="G7:G8"/>
    <mergeCell ref="K16:K17"/>
    <mergeCell ref="K23:K24"/>
    <mergeCell ref="K9:K10"/>
    <mergeCell ref="J23:J24"/>
    <mergeCell ref="G9:G10"/>
    <mergeCell ref="H9:H10"/>
    <mergeCell ref="L21:N21"/>
    <mergeCell ref="M7:M8"/>
    <mergeCell ref="N7:N8"/>
    <mergeCell ref="D9:D10"/>
    <mergeCell ref="B28:B29"/>
    <mergeCell ref="A28:A29"/>
    <mergeCell ref="A21:A22"/>
    <mergeCell ref="G14:G15"/>
    <mergeCell ref="A41:A42"/>
    <mergeCell ref="B41:B42"/>
    <mergeCell ref="C41:C42"/>
    <mergeCell ref="D41:D42"/>
    <mergeCell ref="E41:E42"/>
    <mergeCell ref="F41:F42"/>
    <mergeCell ref="B39:B40"/>
    <mergeCell ref="A39:A40"/>
    <mergeCell ref="C39:C40"/>
    <mergeCell ref="A30:A31"/>
    <mergeCell ref="A23:A24"/>
    <mergeCell ref="C28:C29"/>
    <mergeCell ref="B23:B24"/>
    <mergeCell ref="E21:E22"/>
    <mergeCell ref="F21:F22"/>
    <mergeCell ref="C23:C24"/>
    <mergeCell ref="A1:D1"/>
    <mergeCell ref="F1:G1"/>
    <mergeCell ref="A14:A15"/>
    <mergeCell ref="B14:B15"/>
    <mergeCell ref="A5:A6"/>
    <mergeCell ref="B5:B6"/>
    <mergeCell ref="C5:C6"/>
    <mergeCell ref="D5:D6"/>
    <mergeCell ref="C14:C15"/>
    <mergeCell ref="D14:D15"/>
    <mergeCell ref="A7:A8"/>
    <mergeCell ref="B7:B8"/>
    <mergeCell ref="C7:C8"/>
    <mergeCell ref="D7:D8"/>
    <mergeCell ref="E7:E8"/>
    <mergeCell ref="C3:I3"/>
    <mergeCell ref="A9:A10"/>
    <mergeCell ref="B9:B10"/>
    <mergeCell ref="C9:C10"/>
  </mergeCells>
  <hyperlinks>
    <hyperlink ref="B16" r:id="rId1" display="javascript: consultaProceso('23-13-13594696')"/>
    <hyperlink ref="B16:B17" r:id="rId2" display="MVF-SPIF-SMMC-039-2023"/>
    <hyperlink ref="B30" r:id="rId3" display="javascript: consultaProceso('23-21-36979')"/>
    <hyperlink ref="B32" r:id="rId4" display="javascript: consultaProceso('23-13-13591518')"/>
    <hyperlink ref="B34" r:id="rId5" display="javascript: consultaProceso('23-21-37230')"/>
    <hyperlink ref="B30:B31" r:id="rId6" display="MVF-SPIF-LP-003-2023"/>
    <hyperlink ref="B32:B33" r:id="rId7" display="MC-015-2023"/>
    <hyperlink ref="B34:B35" r:id="rId8" display="LP - 001 - 2023"/>
    <hyperlink ref="B41" r:id="rId9" display="javascript: consultaProceso('23-13-13607073')"/>
    <hyperlink ref="B41:B42" r:id="rId10" display="PLA-MC-OP-023-2023"/>
  </hyperlinks>
  <printOptions/>
  <pageMargins left="0.7" right="0.7" top="0.75" bottom="0.75" header="0.3" footer="0.3"/>
  <pageSetup horizontalDpi="600" verticalDpi="600" orientation="portrait" r:id="rId1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dc:creator>
  <cp:keywords/>
  <dc:description/>
  <cp:lastModifiedBy>Manuela Gutierrez Arcila</cp:lastModifiedBy>
  <cp:lastPrinted>2018-10-01T13:42:16Z</cp:lastPrinted>
  <dcterms:created xsi:type="dcterms:W3CDTF">2018-07-07T21:55:34Z</dcterms:created>
  <dcterms:modified xsi:type="dcterms:W3CDTF">2023-05-02T05:49:01Z</dcterms:modified>
  <cp:category/>
  <cp:version/>
  <cp:contentType/>
  <cp:contentStatus/>
</cp:coreProperties>
</file>