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26"/>
  <workbookPr defaultThemeVersion="166925"/>
  <bookViews>
    <workbookView xWindow="65428" yWindow="65428" windowWidth="23256" windowHeight="12576" activeTab="0"/>
  </bookViews>
  <sheets>
    <sheet name="RESUMEN" sheetId="4" r:id="rId1"/>
    <sheet name="ANTIOQUIA" sheetId="1" r:id="rId2"/>
    <sheet name="URABÀ" sheetId="10" r:id="rId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<sst xmlns="http://schemas.openxmlformats.org/spreadsheetml/2006/main" count="372" uniqueCount="106">
  <si>
    <t>Tipo de Proceso</t>
  </si>
  <si>
    <t>Estado</t>
  </si>
  <si>
    <t>Entidad</t>
  </si>
  <si>
    <t>Objeto</t>
  </si>
  <si>
    <t>Departamento y Municipio de Ejecución</t>
  </si>
  <si>
    <t>Cuantía</t>
  </si>
  <si>
    <t>Fecha</t>
  </si>
  <si>
    <t>(dd-mm-aaaa)</t>
  </si>
  <si>
    <t>Número de Proceso</t>
  </si>
  <si>
    <t>Contactos</t>
  </si>
  <si>
    <t>ANTIOQUIA SIN URABA</t>
  </si>
  <si>
    <t>Correo</t>
  </si>
  <si>
    <t>Adjudicacion</t>
  </si>
  <si>
    <t>Empresa</t>
  </si>
  <si>
    <t>Representante Legal</t>
  </si>
  <si>
    <t>Contacto</t>
  </si>
  <si>
    <t xml:space="preserve"> URABA</t>
  </si>
  <si>
    <t>GRUPO C. MAQUINARIA Y ACCESORIOS PARA CONSTRUCCION Y EDIFICACIONES</t>
  </si>
  <si>
    <t>GRUPO F. SERVICIOS DE EDIFICACION, CONSTRUCCION DE INSTALACIONES Y MANTENIMIENTO</t>
  </si>
  <si>
    <t>GRUPO G. TERRENOS, EDIFICIOS, ESTRUCTURAS Y VIAS</t>
  </si>
  <si>
    <t>Número de contratos</t>
  </si>
  <si>
    <t>Valor contratos</t>
  </si>
  <si>
    <t>GRUPO D. COMPONENTES, ACCESORIOS Y SUMINISTROS DE SISTEMAS ELECTRONICOS E ILUMINACION</t>
  </si>
  <si>
    <t>GRUPO D. COMPONENTES Y SUMINISTROS PARA ESTRUCTURAS, EDIFICACIONES, CONSTRUCCION Y OBRAS CIVILES</t>
  </si>
  <si>
    <t>#</t>
  </si>
  <si>
    <t>* Contratos mayores a 100 millones de pesos</t>
  </si>
  <si>
    <t>CONTRATOS CELEBRADOS EN EL PERIODO EN ANTIOQUIA SIN URABA *</t>
  </si>
  <si>
    <t>CONTRATOS CELEBRADOS EN EL PERIODO EN ANTIOQUIA *</t>
  </si>
  <si>
    <t>CONTRATOS CELEBRADOS EN EL PERIODO EN URABA *</t>
  </si>
  <si>
    <t>* Todas las cuantías</t>
  </si>
  <si>
    <t>* Todas las cuantías en Urabá, y mayores a 100 millones en el resto de Antioquia</t>
  </si>
  <si>
    <t>TOTAL EN ANTIOQUIA SIN URABA</t>
  </si>
  <si>
    <t>TOTAL EN  URABA</t>
  </si>
  <si>
    <t>TOTAL EN ANTIOQUIA</t>
  </si>
  <si>
    <t>TOTALES</t>
  </si>
  <si>
    <t>INFORME DE LICITACIONES</t>
  </si>
  <si>
    <t>TOTAL EN URABA</t>
  </si>
  <si>
    <t>NÚMERO DE CONTRATOS</t>
  </si>
  <si>
    <t>VALOR CONTRATOS</t>
  </si>
  <si>
    <t>TOTAL DE CONTRATOS CELEBRADOS EN ANTIOQUIA</t>
  </si>
  <si>
    <t>NOTAS:</t>
  </si>
  <si>
    <t>Los contratos registrados para Urabá incluye todas las cuantías, para el resto de Antioquia incluye las cuantías superiores a los 100 millones de pesos.</t>
  </si>
  <si>
    <t>GRUPO D. COMPONENTES Y SUMINISTROS PARA ESTRUCTURAS, EDIFICACION, CONSTRUCCION Y OBRAS CIVILES</t>
  </si>
  <si>
    <t>GRUPO C. MAQUINARIA Y ASESORIOS PARA CONSTRUCCION Y EDIFICACION</t>
  </si>
  <si>
    <t>FECHA REPORTE:</t>
  </si>
  <si>
    <t>GRUPO D. COMPONENTES, ACCESORIOS Y SUMINISTROS DE SISTEMAS ELECTRICOS E ILUMINACION</t>
  </si>
  <si>
    <t>Enero 2022</t>
  </si>
  <si>
    <t>Licitación obra pública</t>
  </si>
  <si>
    <t>Régimen Especial</t>
  </si>
  <si>
    <t>Celebrado</t>
  </si>
  <si>
    <t>Fecha de Celebración del Primer Contrato</t>
  </si>
  <si>
    <t>CONTRATOS CELEBRADOS EN EL PERIODO
16/01/2022 a 31/01/2022</t>
  </si>
  <si>
    <t>CONTRATOS CELEBRADOS EN EL PERIODO
1/01/2022 a 15/01/2022</t>
  </si>
  <si>
    <t>TOTAL CONTRATOS DESDE 1/01/2022</t>
  </si>
  <si>
    <t>TOTAL DESDE
 ENERO 2022</t>
  </si>
  <si>
    <t>Subasta</t>
  </si>
  <si>
    <t>ANTIOQUIA - EMPRESA DE VIVIENDA Y DESARROLLO URBANO Y RURAL DEL MUNICIPIO DE ENVIGADO DESUR - ENVIGADO</t>
  </si>
  <si>
    <r>
      <t>Antioquia</t>
    </r>
    <r>
      <rPr>
        <sz val="11"/>
        <rFont val="Calibri"/>
        <family val="2"/>
        <scheme val="minor"/>
      </rPr>
      <t> : Envigado</t>
    </r>
  </si>
  <si>
    <t>DESUR</t>
  </si>
  <si>
    <t>CONTRATOS CELEBRADOS EN EL PERIODO
1/02/2022 a 15/02/2022</t>
  </si>
  <si>
    <t>Febrero 2022</t>
  </si>
  <si>
    <t>CONTRATOS CELEBRADOS EN EL PERIODO
16/02/2022 a 28/02/2022</t>
  </si>
  <si>
    <t>MARZO 1 DE 2022</t>
  </si>
  <si>
    <t>1/MARZO/2022 A 15/MARZO/2022</t>
  </si>
  <si>
    <t>CONTRATOS CELEBRADOS EN EL PERIODO
1/03/2022 a 15/03/2022</t>
  </si>
  <si>
    <t>2022-SI-01</t>
  </si>
  <si>
    <t>ANTIOQUIA - ALCALDÍA MUNICIPIO DE SAN RAFAEL</t>
  </si>
  <si>
    <t>SUMINISTROS DE MATERIALES DE CONSTRUCCIÓN PARA EL MEJORAMIENTO DE DOS (2) PLACAS POLIDEPORTIVAS (PLACA ALTERNA AL COLISEO, PLACA DEL CIC DEL TEJAR) Y OTRAS OBRAS EN EL MUNICIPIO DE SAN RAFAEL.</t>
  </si>
  <si>
    <r>
      <t>Antioquia</t>
    </r>
    <r>
      <rPr>
        <sz val="11"/>
        <rFont val="Calibri"/>
        <family val="2"/>
        <scheme val="minor"/>
      </rPr>
      <t> : San Rafael</t>
    </r>
  </si>
  <si>
    <t>MUNICIPIO DE SAN RAFAEL</t>
  </si>
  <si>
    <t>Adjudicado</t>
  </si>
  <si>
    <t>Fecha de adjudicación</t>
  </si>
  <si>
    <t xml:space="preserve"> daniela.betancur@desur.gov.co</t>
  </si>
  <si>
    <t>16/MARZO/2022 A 31/MARZO/2022</t>
  </si>
  <si>
    <t>CONTRATOS CELEBRADOS EN EL PERIODO
16/03/2022 a 31/03/2022</t>
  </si>
  <si>
    <t xml:space="preserve"> gobierno@sanrafael-antioquia.gov.co</t>
  </si>
  <si>
    <t xml:space="preserve">PARMENIO MEJIA GONZALEZ </t>
  </si>
  <si>
    <t xml:space="preserve">PARMENIO MEJIA GONZALEZ
NIT.70031617 </t>
  </si>
  <si>
    <t>02 SA 2022</t>
  </si>
  <si>
    <t>ANTIOQUIA - TECNOLÓGICO DE ANTIOQUIA - MEDELLÍN</t>
  </si>
  <si>
    <t>El Contratista suministrará al Tecnológico de Antioquia - Institución Universitaria, bienes y materiales de construcción y ferretería para el mantenimiento de las instalaciones de la Institución Universitaria y en donde haga presencia el Tecnológico de Antioquia, de acuerdo con las especificaciones técnicas contenidas en proceso de selección.</t>
  </si>
  <si>
    <r>
      <t>Antioquia</t>
    </r>
    <r>
      <rPr>
        <sz val="11"/>
        <rFont val="Calibri"/>
        <family val="2"/>
        <scheme val="minor"/>
      </rPr>
      <t> : Medellín</t>
    </r>
  </si>
  <si>
    <t xml:space="preserve"> procesos.juridica@tdea.edu.co</t>
  </si>
  <si>
    <t>TACA COMERCIALIZADORA S.A.S
NIT. 901193397</t>
  </si>
  <si>
    <t>JORGE ENRIQUE ACERO SANCHEZ</t>
  </si>
  <si>
    <t>TECNOLÓGICO DE ANTIOQUIA</t>
  </si>
  <si>
    <t>LP-001-2022</t>
  </si>
  <si>
    <t>ANTIOQUIA - ALCALDÍA MUNICIPIO DE BETULIA</t>
  </si>
  <si>
    <t>REALIZAR EL MANTENIMIENTO Y ADECUACION DE LOS CER EL CUCHUCO, LA GUAMALA, JULIO GIRALDO, LA QUIEBRA Y SAN ANTONIO DEL MUNICIPIO DE BETULIA ANTIOQUIA</t>
  </si>
  <si>
    <t>DESur-IP-81-2022</t>
  </si>
  <si>
    <t>ADECUACIÓN Y MEJORAMIENTO DE LA INFRAESTRUCTURA DESTINADA A LA PROVISIÓN DEL SERVICIO DE ALIMENTACIÓN ESCOLAR EN LAS INSTITUCIONES EDUCATIVAS PÚBLICAS DEL MUNICIPIO DE ENVIGADO; EN CUMPLIMIENTO AL ACTA DE EJECUCIÓN N°11 DEL CONVENIO INTERADMINISTRATIVO MARCO ENV-09-09-0926-21.</t>
  </si>
  <si>
    <t>LP-SPDT-001-2022</t>
  </si>
  <si>
    <t>ANTIOQUIA - ALCALDÍA MUNICIPIO DE REMEDIOS</t>
  </si>
  <si>
    <t>REALIZAR LOS ESTUDIOS Y DISEÑOS Y LAS OBRAS DE CONSTRUCCIÓN DEL PROYECTO SACUDETE AL PARQUE UBICADO EN EL MUNICIPIO DE REMEDIOS</t>
  </si>
  <si>
    <r>
      <t>Antioquia</t>
    </r>
    <r>
      <rPr>
        <sz val="11"/>
        <rFont val="Calibri"/>
        <family val="2"/>
        <scheme val="minor"/>
      </rPr>
      <t> : Betulia</t>
    </r>
  </si>
  <si>
    <r>
      <t>Antioquia</t>
    </r>
    <r>
      <rPr>
        <sz val="11"/>
        <rFont val="Calibri"/>
        <family val="2"/>
        <scheme val="minor"/>
      </rPr>
      <t> : Remedios</t>
    </r>
  </si>
  <si>
    <t xml:space="preserve"> contactenos@betulia-antioquia.gov.co</t>
  </si>
  <si>
    <t>CONSORCIO ESCUELAS BETULIA
NIT. 900015681</t>
  </si>
  <si>
    <t>RAFAEL EMILIO GARCÍA CALLE</t>
  </si>
  <si>
    <t>RAFAEL EMILIO GARCÍA CALLE
CC. 71707317</t>
  </si>
  <si>
    <t xml:space="preserve"> contratos@remedios-antioquia.gov.co</t>
  </si>
  <si>
    <t>UNION TEMPORAL CUBE-PSPORT
NIT. 901577953</t>
  </si>
  <si>
    <t>DANIEL HUMBERTO GIRALDO MARIN</t>
  </si>
  <si>
    <t>MUNICIPIO DE BETULIA</t>
  </si>
  <si>
    <t>MUNICIPIO DE REMEDIOS</t>
  </si>
  <si>
    <t>Marzo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</si>
</sst>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8" formatCode="&quot;$&quot;\ #,##0.00;[Red]\-&quot;$&quot;\ #,##0.00"/>
    <numFmt numFmtId="44" formatCode="_-&quot;$&quot;\ * #,##0.00_-;\-&quot;$&quot;\ * #,##0.00_-;_-&quot;$&quot;\ * &quot;-&quot;??_-;_-@_-"/>
    <numFmt numFmtId="164" formatCode="_-* #,##0\ &quot;€&quot;_-;\-* #,##0\ &quot;€&quot;_-;_-* &quot;-&quot;\ &quot;€&quot;_-;_-@_-"/>
    <numFmt numFmtId="165" formatCode="_(* #,##0.00_);_(* \(#,##0.00\);_(* &quot;-&quot;??_);_(@_)"/>
    <numFmt numFmtId="166" formatCode="_-&quot;€&quot;\ * #,##0_-;\-&quot;€&quot;\ * #,##0_-;_-&quot;€&quot;\ * &quot;-&quot;??_-;_-@_-"/>
    <numFmt numFmtId="167" formatCode="#,##0_ ;\-#,##0\ "/>
    <numFmt numFmtId="168" formatCode="_-[$$-240A]\ * #,##0.00_-;\-[$$-240A]\ * #,##0.00_-;_-[$$-240A]\ * &quot;-&quot;??_-;_-@_-"/>
    <numFmt numFmtId="169" formatCode="_-[$$-240A]\ * #,##0_-;\-[$$-240A]\ * #,##0_-;_-[$$-240A]\ * &quot;-&quot;??_-;_-@_-"/>
  </numFmts>
  <fonts count="3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C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2"/>
      <color rgb="FFC00000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6"/>
      <color rgb="FF3D3D3D"/>
      <name val="Arial"/>
      <family val="2"/>
    </font>
    <font>
      <b/>
      <sz val="6"/>
      <color rgb="FF3D3D3D"/>
      <name val="Arial"/>
      <family val="2"/>
    </font>
    <font>
      <sz val="11"/>
      <color rgb="FF3D3D3D"/>
      <name val="Arial"/>
      <family val="2"/>
    </font>
    <font>
      <sz val="7"/>
      <color rgb="FF3D3D3D"/>
      <name val="Arial"/>
      <family val="2"/>
    </font>
    <font>
      <b/>
      <sz val="7"/>
      <color rgb="FF3D3D3D"/>
      <name val="Arial"/>
      <family val="2"/>
    </font>
    <font>
      <b/>
      <sz val="16"/>
      <name val="Calibri"/>
      <family val="2"/>
      <scheme val="minor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+mn-cs"/>
      <family val="2"/>
    </font>
    <font>
      <sz val="11"/>
      <color theme="1"/>
      <name val="+mn-cs"/>
      <family val="2"/>
    </font>
    <font>
      <sz val="11"/>
      <color theme="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14"/>
      <name val="Calibri"/>
      <family val="2"/>
    </font>
    <font>
      <b/>
      <sz val="16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03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2" fillId="0" borderId="0" xfId="0" applyFont="1"/>
    <xf numFmtId="0" fontId="11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1" fontId="12" fillId="0" borderId="1" xfId="21" applyNumberFormat="1" applyFont="1" applyBorder="1" applyAlignment="1">
      <alignment horizontal="center" vertical="center"/>
    </xf>
    <xf numFmtId="1" fontId="11" fillId="2" borderId="1" xfId="21" applyNumberFormat="1" applyFont="1" applyFill="1" applyBorder="1" applyAlignment="1">
      <alignment horizontal="center" vertical="center"/>
    </xf>
    <xf numFmtId="1" fontId="12" fillId="2" borderId="1" xfId="21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12" fillId="0" borderId="0" xfId="21" applyNumberFormat="1" applyFont="1" applyAlignment="1">
      <alignment horizontal="center" vertical="center"/>
    </xf>
    <xf numFmtId="164" fontId="12" fillId="0" borderId="0" xfId="21" applyFont="1" applyAlignment="1">
      <alignment horizontal="center" vertical="center"/>
    </xf>
    <xf numFmtId="0" fontId="12" fillId="0" borderId="0" xfId="21" applyNumberFormat="1" applyFont="1" applyAlignment="1">
      <alignment horizontal="center" vertical="center"/>
    </xf>
    <xf numFmtId="166" fontId="12" fillId="0" borderId="0" xfId="21" applyNumberFormat="1" applyFont="1" applyAlignment="1">
      <alignment horizontal="center" vertical="center"/>
    </xf>
    <xf numFmtId="167" fontId="12" fillId="0" borderId="0" xfId="21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66" fontId="8" fillId="0" borderId="0" xfId="21" applyNumberFormat="1" applyFont="1" applyAlignment="1">
      <alignment horizontal="center" vertical="center"/>
    </xf>
    <xf numFmtId="1" fontId="11" fillId="2" borderId="0" xfId="21" applyNumberFormat="1" applyFont="1" applyFill="1" applyAlignment="1">
      <alignment horizontal="center" vertical="center"/>
    </xf>
    <xf numFmtId="164" fontId="11" fillId="2" borderId="0" xfId="21" applyFont="1" applyFill="1" applyAlignment="1">
      <alignment horizontal="center" vertical="center"/>
    </xf>
    <xf numFmtId="0" fontId="11" fillId="2" borderId="0" xfId="21" applyNumberFormat="1" applyFont="1" applyFill="1" applyAlignment="1">
      <alignment horizontal="center" vertical="center"/>
    </xf>
    <xf numFmtId="166" fontId="11" fillId="2" borderId="0" xfId="21" applyNumberFormat="1" applyFont="1" applyFill="1" applyAlignment="1">
      <alignment horizontal="center" vertical="center"/>
    </xf>
    <xf numFmtId="167" fontId="11" fillId="2" borderId="0" xfId="21" applyNumberFormat="1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166" fontId="9" fillId="2" borderId="0" xfId="21" applyNumberFormat="1" applyFont="1" applyFill="1" applyAlignment="1">
      <alignment horizontal="center" vertical="center"/>
    </xf>
    <xf numFmtId="164" fontId="12" fillId="0" borderId="0" xfId="21" applyFont="1" applyAlignment="1">
      <alignment vertical="center"/>
    </xf>
    <xf numFmtId="1" fontId="12" fillId="2" borderId="0" xfId="21" applyNumberFormat="1" applyFont="1" applyFill="1" applyAlignment="1">
      <alignment horizontal="center" vertical="center"/>
    </xf>
    <xf numFmtId="164" fontId="12" fillId="2" borderId="0" xfId="21" applyFont="1" applyFill="1" applyAlignment="1">
      <alignment horizontal="center" vertical="center"/>
    </xf>
    <xf numFmtId="166" fontId="12" fillId="2" borderId="0" xfId="21" applyNumberFormat="1" applyFont="1" applyFill="1" applyAlignment="1">
      <alignment horizontal="center" vertical="center"/>
    </xf>
    <xf numFmtId="167" fontId="12" fillId="2" borderId="0" xfId="21" applyNumberFormat="1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166" fontId="8" fillId="2" borderId="0" xfId="21" applyNumberFormat="1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2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6" fillId="0" borderId="0" xfId="0" applyFont="1"/>
    <xf numFmtId="0" fontId="1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14" fontId="16" fillId="3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0" xfId="20" applyFont="1" applyBorder="1" applyAlignment="1">
      <alignment horizontal="center" vertical="center" wrapText="1"/>
    </xf>
    <xf numFmtId="0" fontId="4" fillId="3" borderId="0" xfId="20" applyFill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center" vertical="center" wrapText="1"/>
    </xf>
    <xf numFmtId="0" fontId="18" fillId="3" borderId="0" xfId="0" applyFont="1" applyFill="1" applyBorder="1" applyAlignment="1">
      <alignment horizontal="center" vertical="center" wrapText="1"/>
    </xf>
    <xf numFmtId="14" fontId="17" fillId="3" borderId="0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20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14" fontId="19" fillId="0" borderId="0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9" fillId="3" borderId="0" xfId="0" applyFont="1" applyFill="1" applyBorder="1" applyAlignment="1">
      <alignment horizontal="center" vertical="center" wrapText="1"/>
    </xf>
    <xf numFmtId="0" fontId="20" fillId="3" borderId="0" xfId="0" applyFont="1" applyFill="1" applyBorder="1" applyAlignment="1">
      <alignment horizontal="center" vertical="center" wrapText="1"/>
    </xf>
    <xf numFmtId="14" fontId="19" fillId="3" borderId="0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4" fontId="0" fillId="0" borderId="0" xfId="0" applyNumberFormat="1" applyFont="1" applyFill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center" vertical="center" wrapText="1"/>
    </xf>
    <xf numFmtId="0" fontId="23" fillId="3" borderId="0" xfId="0" applyFont="1" applyFill="1" applyBorder="1" applyAlignment="1">
      <alignment horizontal="center" vertical="center" wrapText="1"/>
    </xf>
    <xf numFmtId="14" fontId="22" fillId="3" borderId="0" xfId="0" applyNumberFormat="1" applyFont="1" applyFill="1" applyBorder="1" applyAlignment="1">
      <alignment horizontal="center" vertical="center" wrapText="1"/>
    </xf>
    <xf numFmtId="14" fontId="16" fillId="0" borderId="1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14" fontId="22" fillId="0" borderId="0" xfId="0" applyNumberFormat="1" applyFont="1" applyFill="1" applyBorder="1" applyAlignment="1">
      <alignment horizontal="center" vertical="center" wrapText="1"/>
    </xf>
    <xf numFmtId="168" fontId="0" fillId="0" borderId="0" xfId="0" applyNumberFormat="1"/>
    <xf numFmtId="168" fontId="17" fillId="3" borderId="0" xfId="0" applyNumberFormat="1" applyFont="1" applyFill="1" applyBorder="1" applyAlignment="1">
      <alignment horizontal="center" vertical="center" wrapText="1"/>
    </xf>
    <xf numFmtId="168" fontId="16" fillId="0" borderId="0" xfId="0" applyNumberFormat="1" applyFont="1"/>
    <xf numFmtId="168" fontId="21" fillId="3" borderId="0" xfId="0" applyNumberFormat="1" applyFont="1" applyFill="1" applyBorder="1" applyAlignment="1">
      <alignment horizontal="center" vertical="center" wrapText="1"/>
    </xf>
    <xf numFmtId="168" fontId="22" fillId="3" borderId="0" xfId="0" applyNumberFormat="1" applyFont="1" applyFill="1" applyBorder="1" applyAlignment="1">
      <alignment horizontal="center" vertical="center" wrapText="1"/>
    </xf>
    <xf numFmtId="168" fontId="0" fillId="0" borderId="0" xfId="23" applyNumberFormat="1" applyFont="1"/>
    <xf numFmtId="168" fontId="19" fillId="0" borderId="0" xfId="23" applyNumberFormat="1" applyFont="1" applyFill="1" applyBorder="1" applyAlignment="1">
      <alignment horizontal="center" vertical="center" wrapText="1"/>
    </xf>
    <xf numFmtId="168" fontId="0" fillId="0" borderId="0" xfId="23" applyNumberFormat="1" applyFont="1" applyFill="1" applyBorder="1" applyAlignment="1">
      <alignment horizontal="center" vertical="center" wrapText="1"/>
    </xf>
    <xf numFmtId="168" fontId="22" fillId="0" borderId="0" xfId="23" applyNumberFormat="1" applyFont="1" applyFill="1" applyBorder="1" applyAlignment="1">
      <alignment horizontal="center" vertical="center" wrapText="1"/>
    </xf>
    <xf numFmtId="168" fontId="3" fillId="0" borderId="0" xfId="23" applyNumberFormat="1" applyFont="1" applyAlignment="1">
      <alignment vertical="center"/>
    </xf>
    <xf numFmtId="169" fontId="0" fillId="0" borderId="0" xfId="0" applyNumberFormat="1"/>
    <xf numFmtId="169" fontId="2" fillId="0" borderId="1" xfId="0" applyNumberFormat="1" applyFont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 vertical="center"/>
    </xf>
    <xf numFmtId="169" fontId="12" fillId="0" borderId="1" xfId="21" applyNumberFormat="1" applyFont="1" applyBorder="1" applyAlignment="1">
      <alignment horizontal="center" vertical="center"/>
    </xf>
    <xf numFmtId="169" fontId="11" fillId="2" borderId="1" xfId="21" applyNumberFormat="1" applyFont="1" applyFill="1" applyBorder="1" applyAlignment="1">
      <alignment horizontal="center" vertical="center"/>
    </xf>
    <xf numFmtId="169" fontId="12" fillId="2" borderId="1" xfId="21" applyNumberFormat="1" applyFont="1" applyFill="1" applyBorder="1" applyAlignment="1">
      <alignment horizontal="center" vertical="center"/>
    </xf>
    <xf numFmtId="169" fontId="0" fillId="0" borderId="0" xfId="0" applyNumberFormat="1" applyAlignment="1">
      <alignment horizontal="center" vertical="center"/>
    </xf>
    <xf numFmtId="169" fontId="12" fillId="4" borderId="1" xfId="21" applyNumberFormat="1" applyFont="1" applyFill="1" applyBorder="1" applyAlignment="1">
      <alignment horizontal="center" vertical="center"/>
    </xf>
    <xf numFmtId="169" fontId="11" fillId="0" borderId="3" xfId="0" applyNumberFormat="1" applyFont="1" applyBorder="1" applyAlignment="1">
      <alignment horizontal="center" vertical="center"/>
    </xf>
    <xf numFmtId="1" fontId="0" fillId="0" borderId="0" xfId="0" applyNumberFormat="1"/>
    <xf numFmtId="1" fontId="2" fillId="0" borderId="1" xfId="0" applyNumberFormat="1" applyFont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/>
    </xf>
    <xf numFmtId="1" fontId="11" fillId="2" borderId="1" xfId="0" applyNumberFormat="1" applyFont="1" applyFill="1" applyBorder="1" applyAlignment="1">
      <alignment horizontal="center" vertical="center"/>
    </xf>
    <xf numFmtId="1" fontId="12" fillId="2" borderId="1" xfId="0" applyNumberFormat="1" applyFont="1" applyFill="1" applyBorder="1" applyAlignment="1">
      <alignment horizontal="center" vertical="center"/>
    </xf>
    <xf numFmtId="1" fontId="13" fillId="0" borderId="0" xfId="0" applyNumberFormat="1" applyFont="1" applyAlignment="1">
      <alignment horizontal="left"/>
    </xf>
    <xf numFmtId="1" fontId="0" fillId="0" borderId="0" xfId="0" applyNumberFormat="1" applyAlignment="1">
      <alignment horizontal="center" vertical="center"/>
    </xf>
    <xf numFmtId="1" fontId="3" fillId="4" borderId="0" xfId="0" applyNumberFormat="1" applyFont="1" applyFill="1" applyAlignment="1">
      <alignment horizontal="right" vertical="center"/>
    </xf>
    <xf numFmtId="1" fontId="12" fillId="4" borderId="1" xfId="22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2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8" fontId="16" fillId="0" borderId="0" xfId="0" applyNumberFormat="1" applyFont="1" applyFill="1" applyBorder="1" applyAlignment="1">
      <alignment horizontal="center" vertical="center" wrapText="1"/>
    </xf>
    <xf numFmtId="14" fontId="16" fillId="0" borderId="0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 vertical="center"/>
    </xf>
    <xf numFmtId="16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 vertical="center"/>
    </xf>
    <xf numFmtId="169" fontId="2" fillId="0" borderId="1" xfId="0" applyNumberFormat="1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 vertical="center"/>
    </xf>
    <xf numFmtId="169" fontId="11" fillId="0" borderId="3" xfId="0" applyNumberFormat="1" applyFont="1" applyBorder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20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4" fillId="3" borderId="1" xfId="20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8" fontId="16" fillId="3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2" xfId="20" applyBorder="1" applyAlignment="1">
      <alignment horizontal="center" vertical="center" wrapText="1"/>
    </xf>
    <xf numFmtId="0" fontId="4" fillId="0" borderId="4" xfId="2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8" fontId="16" fillId="0" borderId="1" xfId="0" applyNumberFormat="1" applyFont="1" applyFill="1" applyBorder="1" applyAlignment="1">
      <alignment horizontal="center" vertical="center" wrapText="1"/>
    </xf>
    <xf numFmtId="0" fontId="4" fillId="0" borderId="4" xfId="20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168" fontId="14" fillId="0" borderId="2" xfId="0" applyNumberFormat="1" applyFont="1" applyBorder="1" applyAlignment="1">
      <alignment horizontal="center" vertical="center" wrapText="1"/>
    </xf>
    <xf numFmtId="168" fontId="14" fillId="0" borderId="8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68" fontId="2" fillId="0" borderId="2" xfId="0" applyNumberFormat="1" applyFont="1" applyBorder="1" applyAlignment="1">
      <alignment horizontal="center" vertical="center" wrapText="1"/>
    </xf>
    <xf numFmtId="168" fontId="2" fillId="0" borderId="8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4" fillId="0" borderId="11" xfId="20" applyFont="1" applyBorder="1" applyAlignment="1">
      <alignment horizontal="center" vertical="center" wrapText="1"/>
    </xf>
    <xf numFmtId="0" fontId="14" fillId="0" borderId="12" xfId="2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4" fillId="0" borderId="2" xfId="20" applyFont="1" applyBorder="1" applyAlignment="1">
      <alignment horizontal="center" vertical="center" wrapText="1"/>
    </xf>
    <xf numFmtId="0" fontId="14" fillId="0" borderId="4" xfId="2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168" fontId="2" fillId="0" borderId="2" xfId="23" applyNumberFormat="1" applyFont="1" applyBorder="1" applyAlignment="1">
      <alignment horizontal="center" vertical="center" wrapText="1"/>
    </xf>
    <xf numFmtId="168" fontId="2" fillId="0" borderId="8" xfId="23" applyNumberFormat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169" fontId="2" fillId="0" borderId="5" xfId="0" applyNumberFormat="1" applyFont="1" applyBorder="1" applyAlignment="1">
      <alignment horizontal="center" vertical="center" wrapText="1"/>
    </xf>
    <xf numFmtId="169" fontId="2" fillId="0" borderId="9" xfId="0" applyNumberFormat="1" applyFont="1" applyBorder="1" applyAlignment="1">
      <alignment horizontal="center"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  <cellStyle name="Moneda [0]" xfId="21"/>
    <cellStyle name="Millares" xfId="22"/>
    <cellStyle name="Moneda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8"/>
    </mc:Choice>
    <mc:Fallback>
      <c:style val="8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u="none" baseline="0">
                <a:latin typeface="Calibri"/>
                <a:ea typeface="Calibri"/>
                <a:cs typeface="Calibri"/>
              </a:rPr>
              <a:t>VR.</a:t>
            </a:r>
            <a:r>
              <a:rPr lang="en-US" cap="none" sz="1600" u="none" baseline="0">
                <a:latin typeface="Calibri"/>
                <a:ea typeface="Calibri"/>
                <a:cs typeface="Calibri"/>
              </a:rPr>
              <a:t> CONTRATOS CELEBRADOS </a:t>
            </a:r>
            <a:r>
              <a:rPr lang="en-US" cap="none" sz="1600" u="none" baseline="0">
                <a:latin typeface="Calibri"/>
                <a:ea typeface="Calibri"/>
                <a:cs typeface="Calibri"/>
              </a:rPr>
              <a:t>
TOTAL EN URABA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RESUMEN!$B$52</c:f>
              <c:strCache>
                <c:ptCount val="1"/>
                <c:pt idx="0">
                  <c:v>TOTAL EN URABA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6"/>
              </a:solidFill>
              <a:ln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chemeClr val="tx1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RESUMEN!$C$50:$F$50</c:f>
              <c:strCache/>
            </c:strRef>
          </c:cat>
          <c:val>
            <c:numRef>
              <c:f>RESUMEN!$C$52:$F$52</c:f>
              <c:numCache/>
            </c:numRef>
          </c:val>
        </c:ser>
        <c:axId val="44333273"/>
        <c:axId val="63455138"/>
      </c:barChart>
      <c:catAx>
        <c:axId val="4433327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noFill/>
          <a:ln w="6350" cap="flat" cmpd="sng">
            <a:solidFill>
              <a:schemeClr val="tx1">
                <a:tint val="75000"/>
              </a:schemeClr>
            </a:solidFill>
            <a:prstDash val="solid"/>
            <a:round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chemeClr val="tx1"/>
                </a:solidFill>
                <a:latin typeface="+mn-lt"/>
                <a:ea typeface="+mn-cs"/>
                <a:cs typeface="+mn-cs"/>
              </a:defRPr>
            </a:pPr>
          </a:p>
        </c:txPr>
        <c:crossAx val="63455138"/>
        <c:crosses val="autoZero"/>
        <c:auto val="1"/>
        <c:lblOffset val="100"/>
        <c:noMultiLvlLbl val="0"/>
      </c:catAx>
      <c:valAx>
        <c:axId val="63455138"/>
        <c:scaling>
          <c:orientation val="minMax"/>
        </c:scaling>
        <c:axPos val="l"/>
        <c:majorGridlines>
          <c:spPr>
            <a:ln w="6350" cap="flat" cmpd="sng">
              <a:solidFill>
                <a:schemeClr val="tx1">
                  <a:tint val="75000"/>
                </a:schemeClr>
              </a:solidFill>
              <a:prstDash val="solid"/>
              <a:round/>
            </a:ln>
          </c:spPr>
        </c:majorGridlines>
        <c:delete val="0"/>
        <c:numFmt formatCode="_-[$$-240A]\ * #,##0_-;\-[$$-240A]\ * #,##0_-;_-[$$-240A]\ * &quot;-&quot;??_-;_-@_-" sourceLinked="1"/>
        <c:majorTickMark val="out"/>
        <c:minorTickMark val="none"/>
        <c:tickLblPos val="nextTo"/>
        <c:spPr>
          <a:noFill/>
          <a:ln w="6350" cap="flat" cmpd="sng">
            <a:solidFill>
              <a:schemeClr val="tx1">
                <a:tint val="75000"/>
              </a:schemeClr>
            </a:solidFill>
            <a:prstDash val="solid"/>
            <a:round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chemeClr val="tx1"/>
                </a:solidFill>
                <a:latin typeface="+mn-lt"/>
                <a:ea typeface="+mn-cs"/>
                <a:cs typeface="+mn-cs"/>
              </a:defRPr>
            </a:pPr>
          </a:p>
        </c:txPr>
        <c:crossAx val="44333273"/>
        <c:crosses val="autoZero"/>
        <c:crossBetween val="between"/>
        <c:dispUnits/>
      </c:valAx>
      <c:spPr>
        <a:solidFill>
          <a:schemeClr val="bg1"/>
        </a:solidFill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6350" cap="flat" cmpd="sng">
      <a:solidFill>
        <a:schemeClr val="tx1">
          <a:tint val="75000"/>
        </a:schemeClr>
      </a:solidFill>
      <a:prstDash val="solid"/>
      <a:round/>
    </a:ln>
  </c:spPr>
  <c:userShapes r:id="rId1"/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Calibri"/>
                <a:ea typeface="Calibri"/>
                <a:cs typeface="Calibri"/>
              </a:rPr>
              <a:t>VR. CONTRATOS CELEBRADOS </a:t>
            </a:r>
            <a:r>
              <a:rPr lang="en-US" cap="none" sz="1600" b="1" i="0" u="none" baseline="0">
                <a:latin typeface="Calibri"/>
                <a:ea typeface="Calibri"/>
                <a:cs typeface="Calibri"/>
              </a:rPr>
              <a:t>
TOTAL EN ANTIOQUIA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85"/>
          <c:y val="0.203"/>
          <c:w val="0.8785"/>
          <c:h val="0.5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RESUMEN!$B$53</c:f>
              <c:strCache>
                <c:ptCount val="1"/>
                <c:pt idx="0">
                  <c:v>TOTAL EN ANTIOQUIA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RESUMEN!$C$50:$F$50</c:f>
              <c:strCache/>
            </c:strRef>
          </c:cat>
          <c:val>
            <c:numRef>
              <c:f>RESUMEN!$C$53:$F$53</c:f>
              <c:numCache/>
            </c:numRef>
          </c:val>
        </c:ser>
        <c:axId val="34225331"/>
        <c:axId val="39592524"/>
      </c:barChart>
      <c:catAx>
        <c:axId val="3422533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u="none" baseline="0">
                <a:latin typeface="Calibri"/>
                <a:ea typeface="Calibri"/>
                <a:cs typeface="Calibri"/>
              </a:defRPr>
            </a:pPr>
          </a:p>
        </c:txPr>
        <c:crossAx val="39592524"/>
        <c:crosses val="autoZero"/>
        <c:auto val="1"/>
        <c:lblOffset val="100"/>
        <c:noMultiLvlLbl val="0"/>
      </c:catAx>
      <c:valAx>
        <c:axId val="39592524"/>
        <c:scaling>
          <c:orientation val="minMax"/>
        </c:scaling>
        <c:axPos val="l"/>
        <c:majorGridlines/>
        <c:delete val="0"/>
        <c:numFmt formatCode="_-[$$-240A]\ * #,##0_-;\-[$$-240A]\ * #,##0_-;_-[$$-240A]\ * &quot;-&quot;??_-;_-@_-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u="none" baseline="0">
                <a:latin typeface="Calibri"/>
                <a:ea typeface="Calibri"/>
                <a:cs typeface="Calibri"/>
              </a:defRPr>
            </a:pPr>
          </a:p>
        </c:txPr>
        <c:crossAx val="34225331"/>
        <c:crosses val="autoZero"/>
        <c:crossBetween val="between"/>
        <c:dispUnits/>
      </c:valAx>
    </c:plotArea>
    <c:plotVisOnly val="1"/>
    <c:dispBlanksAs val="gap"/>
    <c:showDLblsOverMax val="0"/>
  </c:chart>
  <c:userShapes r:id="rId1"/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4"/>
          <c:y val="0.16325"/>
          <c:w val="0.89425"/>
          <c:h val="0.65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RESUMEN!$B$58</c:f>
              <c:strCache>
                <c:ptCount val="1"/>
                <c:pt idx="0">
                  <c:v>TOTAL EN ANTIOQUIA SIN URABA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RESUMEN!$C$57:$F$57</c:f>
              <c:strCache/>
            </c:strRef>
          </c:cat>
          <c:val>
            <c:numRef>
              <c:f>RESUMEN!$C$58:$F$58</c:f>
              <c:numCache/>
            </c:numRef>
          </c:val>
        </c:ser>
        <c:ser>
          <c:idx val="1"/>
          <c:order val="1"/>
          <c:tx>
            <c:strRef>
              <c:f>RESUMEN!$B$59</c:f>
              <c:strCache>
                <c:ptCount val="1"/>
                <c:pt idx="0">
                  <c:v>TOTAL EN URABA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RESUMEN!$C$57:$F$57</c:f>
              <c:strCache/>
            </c:strRef>
          </c:cat>
          <c:val>
            <c:numRef>
              <c:f>RESUMEN!$C$59:$F$59</c:f>
              <c:numCache/>
            </c:numRef>
          </c:val>
        </c:ser>
        <c:ser>
          <c:idx val="2"/>
          <c:order val="2"/>
          <c:tx>
            <c:strRef>
              <c:f>RESUMEN!$B$60</c:f>
              <c:strCache>
                <c:ptCount val="1"/>
                <c:pt idx="0">
                  <c:v>TOTAL EN ANTIOQUIA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RESUMEN!$C$57:$F$57</c:f>
              <c:strCache/>
            </c:strRef>
          </c:cat>
          <c:val>
            <c:numRef>
              <c:f>RESUMEN!$C$60:$F$60</c:f>
              <c:numCache/>
            </c:numRef>
          </c:val>
        </c:ser>
        <c:axId val="20788397"/>
        <c:axId val="52877846"/>
      </c:barChart>
      <c:catAx>
        <c:axId val="2078839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u="none" baseline="0">
                <a:latin typeface="Calibri"/>
                <a:ea typeface="Calibri"/>
                <a:cs typeface="Calibri"/>
              </a:defRPr>
            </a:pPr>
          </a:p>
        </c:txPr>
        <c:crossAx val="52877846"/>
        <c:crosses val="autoZero"/>
        <c:auto val="1"/>
        <c:lblOffset val="100"/>
        <c:noMultiLvlLbl val="0"/>
      </c:catAx>
      <c:valAx>
        <c:axId val="52877846"/>
        <c:scaling>
          <c:orientation val="minMax"/>
        </c:scaling>
        <c:axPos val="l"/>
        <c:majorGridlines/>
        <c:delete val="0"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u="none" baseline="0">
                <a:latin typeface="Calibri"/>
                <a:ea typeface="Calibri"/>
                <a:cs typeface="Calibri"/>
              </a:defRPr>
            </a:pPr>
          </a:p>
        </c:txPr>
        <c:crossAx val="20788397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714"/>
          <c:y val="0.16025"/>
          <c:w val="0.257"/>
          <c:h val="0.25875"/>
        </c:manualLayout>
      </c:layout>
      <c:overlay val="0"/>
      <c:spPr>
        <a:solidFill>
          <a:schemeClr val="bg1"/>
        </a:solidFill>
        <a:ln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u="none" baseline="0"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userShapes r:id="rId1"/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0.745</cdr:x>
      <cdr:y>0.03825</cdr:y>
    </cdr:from>
    <cdr:to>
      <cdr:x>0.986</cdr:x>
      <cdr:y>0.16475</cdr:y>
    </cdr:to>
    <cdr:sp macro="" textlink="">
      <cdr:nvSpPr>
        <cdr:cNvPr id="2" name="17 CuadroTexto"/>
        <cdr:cNvSpPr txBox="1"/>
      </cdr:nvSpPr>
      <cdr:spPr>
        <a:xfrm>
          <a:off x="6200775" y="133350"/>
          <a:ext cx="2009775" cy="466725"/>
        </a:xfrm>
        <a:prstGeom prst="rect">
          <a:avLst/>
        </a:prstGeom>
        <a:solidFill>
          <a:srgbClr val="FFFFFF"/>
        </a:solidFill>
        <a:ln w="9525" cmpd="sng">
          <a:solidFill>
            <a:schemeClr val="tx1">
              <a:lumMod val="50000"/>
              <a:lumOff val="50000"/>
            </a:schemeClr>
          </a:solidFill>
          <a:headEnd type="none"/>
          <a:tailEnd type="none"/>
        </a:ln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CO" sz="1100">
              <a:solidFill>
                <a:schemeClr val="tx1"/>
              </a:solidFill>
            </a:rPr>
            <a:t>Valores</a:t>
          </a:r>
          <a:r>
            <a:rPr lang="es-CO" sz="1100" baseline="0">
              <a:solidFill>
                <a:schemeClr val="tx1"/>
              </a:solidFill>
            </a:rPr>
            <a:t> en millones  de pesos</a:t>
          </a:r>
          <a:endParaRPr lang="es-CO" sz="1100">
            <a:solidFill>
              <a:schemeClr val="tx1"/>
            </a:solidFill>
          </a:endParaRP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0.73875</cdr:x>
      <cdr:y>0.13325</cdr:y>
    </cdr:from>
    <cdr:to>
      <cdr:x>0.97925</cdr:x>
      <cdr:y>0.259</cdr:y>
    </cdr:to>
    <cdr:sp macro="" textlink="">
      <cdr:nvSpPr>
        <cdr:cNvPr id="2" name="17 CuadroTexto"/>
        <cdr:cNvSpPr txBox="1"/>
      </cdr:nvSpPr>
      <cdr:spPr>
        <a:xfrm>
          <a:off x="7162800" y="590550"/>
          <a:ext cx="2333625" cy="561975"/>
        </a:xfrm>
        <a:prstGeom prst="rect">
          <a:avLst/>
        </a:prstGeom>
        <a:solidFill>
          <a:srgbClr val="FFFFFF"/>
        </a:solidFill>
        <a:ln w="9525" cmpd="sng">
          <a:solidFill>
            <a:schemeClr val="tx1">
              <a:lumMod val="50000"/>
              <a:lumOff val="50000"/>
            </a:schemeClr>
          </a:solidFill>
          <a:headEnd type="none"/>
          <a:tailEnd type="none"/>
        </a:ln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CO" sz="1100">
              <a:solidFill>
                <a:schemeClr val="tx1"/>
              </a:solidFill>
            </a:rPr>
            <a:t>Valores</a:t>
          </a:r>
          <a:r>
            <a:rPr lang="es-CO" sz="1100" baseline="0">
              <a:solidFill>
                <a:schemeClr val="tx1"/>
              </a:solidFill>
            </a:rPr>
            <a:t> en millones  de pesos</a:t>
          </a:r>
          <a:endParaRPr lang="es-CO" sz="1100">
            <a:solidFill>
              <a:schemeClr val="tx1"/>
            </a:solidFill>
          </a:endParaRP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0.23625</cdr:x>
      <cdr:y>0.0325</cdr:y>
    </cdr:from>
    <cdr:to>
      <cdr:x>0.77225</cdr:x>
      <cdr:y>0.1165</cdr:y>
    </cdr:to>
    <cdr:sp macro="" textlink="">
      <cdr:nvSpPr>
        <cdr:cNvPr id="2" name="1 CuadroTexto"/>
        <cdr:cNvSpPr txBox="1"/>
      </cdr:nvSpPr>
      <cdr:spPr>
        <a:xfrm>
          <a:off x="1724025" y="142875"/>
          <a:ext cx="3914775" cy="3714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es-CO" sz="1600" b="1"/>
            <a:t>NÚMERO DE CONTRATOS CELEBRADOS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0</xdr:rowOff>
    </xdr:from>
    <xdr:to>
      <xdr:col>0</xdr:col>
      <xdr:colOff>2266950</xdr:colOff>
      <xdr:row>2</xdr:row>
      <xdr:rowOff>104775</xdr:rowOff>
    </xdr:to>
    <xdr:pic>
      <xdr:nvPicPr>
        <xdr:cNvPr id="19" name="18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6675" y="0"/>
          <a:ext cx="219075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85725</xdr:colOff>
      <xdr:row>45</xdr:row>
      <xdr:rowOff>0</xdr:rowOff>
    </xdr:from>
    <xdr:ext cx="2209800" cy="1123950"/>
    <xdr:pic>
      <xdr:nvPicPr>
        <xdr:cNvPr id="8" name="7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5725" y="13211175"/>
          <a:ext cx="220980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0</xdr:col>
      <xdr:colOff>57150</xdr:colOff>
      <xdr:row>48</xdr:row>
      <xdr:rowOff>85725</xdr:rowOff>
    </xdr:from>
    <xdr:to>
      <xdr:col>0</xdr:col>
      <xdr:colOff>8382000</xdr:colOff>
      <xdr:row>60</xdr:row>
      <xdr:rowOff>76200</xdr:rowOff>
    </xdr:to>
    <xdr:graphicFrame macro="">
      <xdr:nvGraphicFramePr>
        <xdr:cNvPr id="4" name="3 Gráfico"/>
        <xdr:cNvGraphicFramePr/>
      </xdr:nvGraphicFramePr>
      <xdr:xfrm>
        <a:off x="57150" y="14344650"/>
        <a:ext cx="8324850" cy="3705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60</xdr:row>
      <xdr:rowOff>180975</xdr:rowOff>
    </xdr:from>
    <xdr:to>
      <xdr:col>0</xdr:col>
      <xdr:colOff>9763125</xdr:colOff>
      <xdr:row>84</xdr:row>
      <xdr:rowOff>85725</xdr:rowOff>
    </xdr:to>
    <xdr:graphicFrame macro="">
      <xdr:nvGraphicFramePr>
        <xdr:cNvPr id="5" name="4 Gráfico"/>
        <xdr:cNvGraphicFramePr/>
      </xdr:nvGraphicFramePr>
      <xdr:xfrm>
        <a:off x="66675" y="18154650"/>
        <a:ext cx="9696450" cy="4476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9915525</xdr:colOff>
      <xdr:row>60</xdr:row>
      <xdr:rowOff>180975</xdr:rowOff>
    </xdr:from>
    <xdr:to>
      <xdr:col>5</xdr:col>
      <xdr:colOff>733425</xdr:colOff>
      <xdr:row>84</xdr:row>
      <xdr:rowOff>85725</xdr:rowOff>
    </xdr:to>
    <xdr:graphicFrame macro="">
      <xdr:nvGraphicFramePr>
        <xdr:cNvPr id="13" name="12 Gráfico"/>
        <xdr:cNvGraphicFramePr/>
      </xdr:nvGraphicFramePr>
      <xdr:xfrm>
        <a:off x="9915525" y="18154650"/>
        <a:ext cx="7305675" cy="4476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javascript:%20consultaProceso('22-9-481322')" TargetMode="External" /><Relationship Id="rId2" Type="http://schemas.openxmlformats.org/officeDocument/2006/relationships/hyperlink" Target="https://www.contratos.gov.co/consultas/detalleProceso.do?numConstancia=22-9-481322&amp;g-recaptcha-response=03AGdBq25SnTiMpaxpfzG_J4HvrQ9dl9WXYoddKKibLe12Vi-r2W72ajpJU-l7r2dQuLnRemRX-KJr4vk5wngruASIEl1uLCKaJfTSMV3Rg352vka_2xXdf9yLNNWCuID3TABh204P14-GyLzVZsMnjYc9OG55wzlE3HPCGa_Ci66mZoFq8qnpJvo3gqhjY7Z_c65lcOxg8j5flogqjfsoP8ZnPJVX36x-SjGqVYuWCr58t8nELJ0kAdVsyNb61VoYs0CoU7_8KnvN4nIeMZT6H-bfFmobfXuNRAAQDZNQG_i0W2vkZK4NanAp-kahsUJsVx5rvqaeyCWfhC6wlYhzZBin_bCBnA6u1-g8HmLeb4Lfq7tNb-62uXQWlWa70Pl-zH3bTuLZGNNOfNixcZB4nQvP8crL7nEmbTQj5q3sPA9A4AH1XcqCFU1Qm_WdxLvfM283B8OdPfQao7XdjVgrTDb8b8ZYk7llcw" TargetMode="External" /><Relationship Id="rId3" Type="http://schemas.openxmlformats.org/officeDocument/2006/relationships/hyperlink" Target="javascript:%20consultaProceso('22-9-481858')" TargetMode="External" /><Relationship Id="rId4" Type="http://schemas.openxmlformats.org/officeDocument/2006/relationships/hyperlink" Target="javascript:%20consultaProceso('22-21-29814')" TargetMode="External" /><Relationship Id="rId5" Type="http://schemas.openxmlformats.org/officeDocument/2006/relationships/hyperlink" Target="javascript:%20consultaProceso('22-4-12894210')" TargetMode="External" /><Relationship Id="rId6" Type="http://schemas.openxmlformats.org/officeDocument/2006/relationships/hyperlink" Target="javascript:%20consultaProceso('22-21-29610')" TargetMode="External" /><Relationship Id="rId7" Type="http://schemas.openxmlformats.org/officeDocument/2006/relationships/hyperlink" Target="https://www.contratos.gov.co/consultas/detalleProceso.do?numConstancia=22-21-29814&amp;g-recaptcha-response=03AGdBq26O_cp1OqP9pMn_5tTE8LCPcIF27-PXwCmUUT5GkK0IuJxjfnk137VvwIZmDTW5Viy_YlecXMkn-jUURKJo4W1uZL0C5WAe-SX6SM1KNq2FgoEz3aivpGkTpsJ-OQ4ukMLp5GCTIvk5-L4WEOMMdfE3AXNWn5eEHDDERrUj_a8_SE5yUOpDhyAHALF1ONGWHyGdH3Kylpziu7CZv_YiYuvIXNwbQd3GmLEW-S1Jt4zhPOtlI_XauRG_sv9hA82FGsK7nCi9Dhczmfmic3hT_gp9dOmFMNq2yRpDhFV0yNGkl0o2349VL8Qnt8RuBpCzEhkVv7mtkKpZ1IcrJcoEJ-XMywOx3v_brH_p3OWnOZ0FEHhuATtHWMy_saq5LUlcYKKLPifEU-GcK0u31XZiPe5DRw2jGbDX2dY1VgfpkQOl3EstybN7m3UYPcIF9dsdxIFvMmzXanyim4r-fHRe5Wx719PTJg" TargetMode="External" /><Relationship Id="rId8" Type="http://schemas.openxmlformats.org/officeDocument/2006/relationships/hyperlink" Target="https://www.contratos.gov.co/consultas/detalleProceso.do?numConstancia=22-4-12894210&amp;g-recaptcha-response=03AGdBq24GMVvXpiogWtrJ1R1qvOnol64oaltVR92BIs2bE4_OLtV2mJBV61Gd92VnMFdR7ijhPxcuUIEgKzYL7ysskLQCMyx5ZfAMsVAMyoFWA8qiaCSlc5GKJ_EjAjBnhQMiZ1lUzIn4AYK9NOKhvUe60gcZx7Up_ZzsBjZmWQrJt4Xq8JWXXHUJW_YFwiKF4Bse3cbH42ivGHBXEqSjcwyjXx9frbrHNnGZKJNbbWWFqPf9WrWVmXfdukB3yJD89HgnnWe_erc32BcvPbL6LYKcPugEO-NKOpIr96oeo7Jsqhou4GsL-02bLufCnP5U-e49rbA5nG_MVA3jYCB90rlhruo10x9Fkk7zuFgKrCN-52-wORlq8pB7yoY66iN8zJvkQcjBQ55fii00AXe4Bn7y_WDo8cosv5YUq7wSlgTsKLiBKSkwDnvSRc0I2YubT71vFhpuLAhGclGFAZQJ7bxpWbc6pCBSng" TargetMode="External" /><Relationship Id="rId9" Type="http://schemas.openxmlformats.org/officeDocument/2006/relationships/hyperlink" Target="https://www.contratos.gov.co/consultas/detalleProceso.do?numConstancia=22-21-29610&amp;g-recaptcha-response=03AGdBq26ER1BqMpuflPp2onezZb2Dwum6uclzKz6HlRKlrMMH3boUMmkYfv0hxfa8xUhu_OlQRkwJSdTQLYwCy0jwHDtm6emwhY2p5cza0K3G-xIzqXVoLLGav4tiqxp-WuNEeBArLpMEEU5sx3G28I2lWMX4JQo7oD0-L_MDI6khMMxGFuMCjSZj1KMtiJmDXwlcsAgQtvldaMZT6ZbgVMa7CtMHdAqn8usKCYv3SxS_7SgCSeqIKrI0PEueBzVcrDEiCFs9Gbg5r6KZ9VKxGD_M5oxcdXP-fr5zkZw9N2ntUh8UzfzSyGVhuucNfG91_ERlVccSUyNeeyS-xA8s8ZsrR4sGKB6UCY6qz9dNAizPssuEilRxNflBhmfBZ-4diUP_hdBRtb_4n1bvuRwbL0zre5ParlluzNGNRhsAV71Jgpd43tElmUQw-S2HG4SvZtM11TKOGweDTmt-iwsMhSkdXu3e1aDvIA" TargetMode="External" /><Relationship Id="rId10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86"/>
  <sheetViews>
    <sheetView showGridLines="0" tabSelected="1" zoomScale="70" zoomScaleNormal="70" zoomScaleSheetLayoutView="85" workbookViewId="0" topLeftCell="A1">
      <selection activeCell="F60" sqref="F60"/>
    </sheetView>
  </sheetViews>
  <sheetFormatPr defaultColWidth="11.421875" defaultRowHeight="15"/>
  <cols>
    <col min="1" max="1" width="152.57421875" style="0" customWidth="1"/>
    <col min="2" max="2" width="20.140625" style="106" bestFit="1" customWidth="1"/>
    <col min="3" max="3" width="30.00390625" style="97" bestFit="1" customWidth="1"/>
    <col min="4" max="4" width="21.00390625" style="106" customWidth="1"/>
    <col min="5" max="5" width="23.57421875" style="97" customWidth="1"/>
    <col min="6" max="6" width="23.28125" style="106" customWidth="1"/>
    <col min="7" max="7" width="27.421875" style="97" customWidth="1"/>
    <col min="8" max="8" width="24.140625" style="106" customWidth="1"/>
    <col min="9" max="9" width="27.00390625" style="97" customWidth="1"/>
    <col min="10" max="10" width="22.7109375" style="106" customWidth="1"/>
    <col min="11" max="11" width="27.7109375" style="97" customWidth="1"/>
    <col min="12" max="12" width="22.140625" style="106" customWidth="1"/>
    <col min="13" max="13" width="30.8515625" style="97" customWidth="1"/>
    <col min="14" max="14" width="11.7109375" style="106" bestFit="1" customWidth="1"/>
    <col min="15" max="15" width="25.140625" style="97" customWidth="1"/>
    <col min="16" max="16" width="11.7109375" style="106" bestFit="1" customWidth="1"/>
    <col min="17" max="17" width="33.28125" style="97" customWidth="1"/>
    <col min="18" max="18" width="14.7109375" style="106" customWidth="1"/>
    <col min="19" max="19" width="29.28125" style="97" customWidth="1"/>
    <col min="20" max="20" width="11.7109375" style="106" bestFit="1" customWidth="1"/>
    <col min="21" max="21" width="26.140625" style="97" customWidth="1"/>
    <col min="22" max="22" width="11.7109375" style="106" bestFit="1" customWidth="1"/>
    <col min="23" max="23" width="26.421875" style="97" customWidth="1"/>
    <col min="24" max="24" width="11.7109375" style="106" bestFit="1" customWidth="1"/>
    <col min="25" max="25" width="28.57421875" style="97" customWidth="1"/>
    <col min="26" max="26" width="11.7109375" style="106" bestFit="1" customWidth="1"/>
    <col min="27" max="27" width="31.421875" style="97" customWidth="1"/>
    <col min="28" max="28" width="17.7109375" style="106" customWidth="1"/>
    <col min="29" max="29" width="26.7109375" style="97" customWidth="1"/>
    <col min="30" max="30" width="11.7109375" style="106" bestFit="1" customWidth="1"/>
    <col min="31" max="31" width="27.7109375" style="97" customWidth="1"/>
    <col min="32" max="32" width="11.57421875" style="106" customWidth="1"/>
    <col min="33" max="33" width="24.7109375" style="97" customWidth="1"/>
    <col min="34" max="34" width="11.7109375" style="106" bestFit="1" customWidth="1"/>
    <col min="35" max="35" width="23.28125" style="97" bestFit="1" customWidth="1"/>
    <col min="36" max="36" width="11.7109375" style="106" bestFit="1" customWidth="1"/>
    <col min="37" max="37" width="23.28125" style="97" bestFit="1" customWidth="1"/>
  </cols>
  <sheetData>
    <row r="1" spans="1:3" ht="45.75" customHeight="1">
      <c r="A1" s="147" t="s">
        <v>35</v>
      </c>
      <c r="B1" s="147"/>
      <c r="C1" s="147"/>
    </row>
    <row r="2" spans="1:3" ht="33.75">
      <c r="A2" s="147" t="s">
        <v>73</v>
      </c>
      <c r="B2" s="147"/>
      <c r="C2" s="147"/>
    </row>
    <row r="3" ht="30.75" customHeight="1"/>
    <row r="4" ht="25.8">
      <c r="A4" s="7" t="s">
        <v>26</v>
      </c>
    </row>
    <row r="5" spans="1:39" s="5" customFormat="1" ht="31.5" customHeight="1">
      <c r="A5" s="8" t="s">
        <v>25</v>
      </c>
      <c r="B5" s="145" t="s">
        <v>53</v>
      </c>
      <c r="C5" s="145"/>
      <c r="D5" s="144" t="s">
        <v>74</v>
      </c>
      <c r="E5" s="145"/>
      <c r="F5" s="144" t="s">
        <v>64</v>
      </c>
      <c r="G5" s="145"/>
      <c r="H5" s="144" t="s">
        <v>61</v>
      </c>
      <c r="I5" s="145"/>
      <c r="J5" s="144" t="s">
        <v>59</v>
      </c>
      <c r="K5" s="145"/>
      <c r="L5" s="144" t="s">
        <v>51</v>
      </c>
      <c r="M5" s="145"/>
      <c r="N5" s="144" t="s">
        <v>52</v>
      </c>
      <c r="O5" s="145"/>
      <c r="P5" s="148"/>
      <c r="Q5" s="149"/>
      <c r="R5" s="148"/>
      <c r="S5" s="149"/>
      <c r="T5" s="148"/>
      <c r="U5" s="149"/>
      <c r="V5" s="148"/>
      <c r="W5" s="149"/>
      <c r="X5" s="148"/>
      <c r="Y5" s="149"/>
      <c r="Z5" s="148"/>
      <c r="AA5" s="149"/>
      <c r="AB5" s="148"/>
      <c r="AC5" s="149"/>
      <c r="AD5" s="148"/>
      <c r="AE5" s="149"/>
      <c r="AF5" s="148"/>
      <c r="AG5" s="149"/>
      <c r="AH5" s="148"/>
      <c r="AI5" s="149"/>
      <c r="AJ5" s="148"/>
      <c r="AK5" s="149"/>
      <c r="AL5" s="148"/>
      <c r="AM5" s="148"/>
    </row>
    <row r="6" spans="2:39" s="5" customFormat="1" ht="32.25" customHeight="1">
      <c r="B6" s="107" t="s">
        <v>20</v>
      </c>
      <c r="C6" s="99" t="s">
        <v>21</v>
      </c>
      <c r="D6" s="107" t="s">
        <v>20</v>
      </c>
      <c r="E6" s="141" t="s">
        <v>21</v>
      </c>
      <c r="F6" s="107" t="s">
        <v>20</v>
      </c>
      <c r="G6" s="138" t="s">
        <v>21</v>
      </c>
      <c r="H6" s="107" t="s">
        <v>20</v>
      </c>
      <c r="I6" s="137" t="s">
        <v>21</v>
      </c>
      <c r="J6" s="107" t="s">
        <v>20</v>
      </c>
      <c r="K6" s="133" t="s">
        <v>21</v>
      </c>
      <c r="L6" s="107" t="s">
        <v>20</v>
      </c>
      <c r="M6" s="132" t="s">
        <v>21</v>
      </c>
      <c r="N6" s="107" t="s">
        <v>20</v>
      </c>
      <c r="O6" s="99" t="s">
        <v>21</v>
      </c>
      <c r="P6" s="4"/>
      <c r="Q6" s="20"/>
      <c r="R6" s="4"/>
      <c r="S6" s="20"/>
      <c r="T6" s="4"/>
      <c r="U6" s="20"/>
      <c r="V6" s="4"/>
      <c r="W6" s="20"/>
      <c r="X6" s="4"/>
      <c r="Y6" s="20"/>
      <c r="Z6" s="4"/>
      <c r="AA6" s="20"/>
      <c r="AB6" s="4"/>
      <c r="AC6" s="20"/>
      <c r="AD6" s="4"/>
      <c r="AE6" s="20"/>
      <c r="AF6" s="4"/>
      <c r="AG6" s="20"/>
      <c r="AH6" s="4"/>
      <c r="AI6" s="20"/>
      <c r="AJ6" s="4"/>
      <c r="AK6" s="20"/>
      <c r="AL6" s="4"/>
      <c r="AM6" s="20"/>
    </row>
    <row r="7" spans="1:39" ht="21">
      <c r="A7" s="6" t="s">
        <v>17</v>
      </c>
      <c r="B7" s="108">
        <f>+N7+L7+J7+H7+F7+D7</f>
        <v>1</v>
      </c>
      <c r="C7" s="100">
        <f>+O7+M7+K7+I7+G7+E7</f>
        <v>646500000</v>
      </c>
      <c r="D7" s="17">
        <v>0</v>
      </c>
      <c r="E7" s="100">
        <v>0</v>
      </c>
      <c r="F7" s="17">
        <v>0</v>
      </c>
      <c r="G7" s="100">
        <v>0</v>
      </c>
      <c r="H7" s="17">
        <v>0</v>
      </c>
      <c r="I7" s="100">
        <v>0</v>
      </c>
      <c r="J7" s="17">
        <v>1</v>
      </c>
      <c r="K7" s="100">
        <v>646500000</v>
      </c>
      <c r="L7" s="17">
        <v>0</v>
      </c>
      <c r="M7" s="100">
        <v>0</v>
      </c>
      <c r="N7" s="17">
        <v>0</v>
      </c>
      <c r="O7" s="100">
        <v>0</v>
      </c>
      <c r="P7" s="21"/>
      <c r="Q7" s="22"/>
      <c r="R7" s="21"/>
      <c r="S7" s="22"/>
      <c r="T7" s="21"/>
      <c r="U7" s="22"/>
      <c r="V7" s="21"/>
      <c r="W7" s="22"/>
      <c r="X7" s="23"/>
      <c r="Y7" s="22"/>
      <c r="Z7" s="21"/>
      <c r="AA7" s="24"/>
      <c r="AB7" s="25"/>
      <c r="AC7" s="22"/>
      <c r="AD7" s="25"/>
      <c r="AE7" s="24"/>
      <c r="AF7" s="26"/>
      <c r="AG7" s="22"/>
      <c r="AH7" s="27"/>
      <c r="AI7" s="28"/>
      <c r="AJ7" s="27"/>
      <c r="AK7" s="28"/>
      <c r="AL7" s="27"/>
      <c r="AM7" s="28"/>
    </row>
    <row r="8" spans="1:39" ht="21">
      <c r="A8" s="6" t="s">
        <v>23</v>
      </c>
      <c r="B8" s="108">
        <f aca="true" t="shared" si="0" ref="B8:B11">+N8+L8+J8+H8+F8+D8</f>
        <v>1</v>
      </c>
      <c r="C8" s="100">
        <f aca="true" t="shared" si="1" ref="C8:C11">+O8+M8+K8+I8+G8+E8</f>
        <v>336949369</v>
      </c>
      <c r="D8" s="17">
        <v>1</v>
      </c>
      <c r="E8" s="100">
        <v>336949369</v>
      </c>
      <c r="F8" s="17">
        <v>0</v>
      </c>
      <c r="G8" s="100">
        <v>0</v>
      </c>
      <c r="H8" s="17">
        <v>0</v>
      </c>
      <c r="I8" s="100">
        <v>0</v>
      </c>
      <c r="J8" s="17">
        <v>0</v>
      </c>
      <c r="K8" s="100">
        <v>0</v>
      </c>
      <c r="L8" s="17">
        <v>0</v>
      </c>
      <c r="M8" s="100">
        <v>0</v>
      </c>
      <c r="N8" s="17">
        <v>0</v>
      </c>
      <c r="O8" s="100">
        <v>0</v>
      </c>
      <c r="P8" s="21"/>
      <c r="Q8" s="22"/>
      <c r="R8" s="21"/>
      <c r="S8" s="22"/>
      <c r="T8" s="21"/>
      <c r="U8" s="22"/>
      <c r="V8" s="21"/>
      <c r="W8" s="22"/>
      <c r="X8" s="23"/>
      <c r="Y8" s="22"/>
      <c r="Z8" s="21"/>
      <c r="AA8" s="24"/>
      <c r="AB8" s="25"/>
      <c r="AC8" s="22"/>
      <c r="AD8" s="25"/>
      <c r="AE8" s="24"/>
      <c r="AF8" s="26"/>
      <c r="AG8" s="22"/>
      <c r="AH8" s="27"/>
      <c r="AI8" s="28"/>
      <c r="AJ8" s="27"/>
      <c r="AK8" s="28"/>
      <c r="AL8" s="27"/>
      <c r="AM8" s="28"/>
    </row>
    <row r="9" spans="1:39" ht="21">
      <c r="A9" s="6" t="s">
        <v>22</v>
      </c>
      <c r="B9" s="108">
        <f t="shared" si="0"/>
        <v>2</v>
      </c>
      <c r="C9" s="100">
        <f t="shared" si="1"/>
        <v>790345379</v>
      </c>
      <c r="D9" s="17">
        <v>1</v>
      </c>
      <c r="E9" s="100">
        <v>500000000</v>
      </c>
      <c r="F9" s="17">
        <v>0</v>
      </c>
      <c r="G9" s="100">
        <v>0</v>
      </c>
      <c r="H9" s="17">
        <v>1</v>
      </c>
      <c r="I9" s="100">
        <v>290345379</v>
      </c>
      <c r="J9" s="17">
        <v>0</v>
      </c>
      <c r="K9" s="100">
        <v>0</v>
      </c>
      <c r="L9" s="17">
        <v>0</v>
      </c>
      <c r="M9" s="100">
        <v>0</v>
      </c>
      <c r="N9" s="17">
        <v>0</v>
      </c>
      <c r="O9" s="100">
        <v>0</v>
      </c>
      <c r="P9" s="21"/>
      <c r="Q9" s="22"/>
      <c r="R9" s="21"/>
      <c r="S9" s="22"/>
      <c r="T9" s="21"/>
      <c r="U9" s="22"/>
      <c r="V9" s="21"/>
      <c r="W9" s="22"/>
      <c r="X9" s="23"/>
      <c r="Y9" s="22"/>
      <c r="Z9" s="21"/>
      <c r="AA9" s="24"/>
      <c r="AB9" s="25"/>
      <c r="AC9" s="22"/>
      <c r="AD9" s="25"/>
      <c r="AE9" s="24"/>
      <c r="AF9" s="26"/>
      <c r="AG9" s="22"/>
      <c r="AH9" s="27"/>
      <c r="AI9" s="28"/>
      <c r="AJ9" s="27"/>
      <c r="AK9" s="28"/>
      <c r="AL9" s="27"/>
      <c r="AM9" s="28"/>
    </row>
    <row r="10" spans="1:39" ht="21">
      <c r="A10" s="6" t="s">
        <v>18</v>
      </c>
      <c r="B10" s="108">
        <f t="shared" si="0"/>
        <v>24</v>
      </c>
      <c r="C10" s="100">
        <f t="shared" si="1"/>
        <v>152575386205.5</v>
      </c>
      <c r="D10" s="17">
        <v>2</v>
      </c>
      <c r="E10" s="100">
        <v>2719638888</v>
      </c>
      <c r="F10" s="17">
        <v>7</v>
      </c>
      <c r="G10" s="100">
        <v>114884749111</v>
      </c>
      <c r="H10" s="17">
        <v>4</v>
      </c>
      <c r="I10" s="100">
        <v>8387272784</v>
      </c>
      <c r="J10" s="17">
        <v>6</v>
      </c>
      <c r="K10" s="100">
        <v>2882134395</v>
      </c>
      <c r="L10" s="17">
        <v>2</v>
      </c>
      <c r="M10" s="100">
        <v>18988313943</v>
      </c>
      <c r="N10" s="17">
        <v>3</v>
      </c>
      <c r="O10" s="100">
        <v>4713277084.5</v>
      </c>
      <c r="P10" s="21"/>
      <c r="Q10" s="22"/>
      <c r="R10" s="21"/>
      <c r="S10" s="22"/>
      <c r="T10" s="21"/>
      <c r="U10" s="22"/>
      <c r="V10" s="21"/>
      <c r="W10" s="22"/>
      <c r="X10" s="23"/>
      <c r="Y10" s="22"/>
      <c r="Z10" s="21"/>
      <c r="AA10" s="24"/>
      <c r="AB10" s="25"/>
      <c r="AC10" s="22"/>
      <c r="AD10" s="25"/>
      <c r="AE10" s="24"/>
      <c r="AF10" s="26"/>
      <c r="AG10" s="22"/>
      <c r="AH10" s="27"/>
      <c r="AI10" s="28"/>
      <c r="AJ10" s="27"/>
      <c r="AK10" s="28"/>
      <c r="AL10" s="27"/>
      <c r="AM10" s="28"/>
    </row>
    <row r="11" spans="1:39" ht="21">
      <c r="A11" s="6" t="s">
        <v>19</v>
      </c>
      <c r="B11" s="108">
        <f t="shared" si="0"/>
        <v>22</v>
      </c>
      <c r="C11" s="100">
        <f t="shared" si="1"/>
        <v>85761135817</v>
      </c>
      <c r="D11" s="17">
        <v>0</v>
      </c>
      <c r="E11" s="100">
        <v>0</v>
      </c>
      <c r="F11" s="17">
        <v>0</v>
      </c>
      <c r="G11" s="100">
        <v>0</v>
      </c>
      <c r="H11" s="17">
        <v>5</v>
      </c>
      <c r="I11" s="100">
        <v>5009480749</v>
      </c>
      <c r="J11" s="17">
        <v>11</v>
      </c>
      <c r="K11" s="100">
        <v>35963446304</v>
      </c>
      <c r="L11" s="17">
        <v>5</v>
      </c>
      <c r="M11" s="100">
        <v>4841664013</v>
      </c>
      <c r="N11" s="17">
        <v>1</v>
      </c>
      <c r="O11" s="100">
        <v>39946544751</v>
      </c>
      <c r="P11" s="21"/>
      <c r="Q11" s="22"/>
      <c r="R11" s="21"/>
      <c r="S11" s="22"/>
      <c r="T11" s="21"/>
      <c r="U11" s="22"/>
      <c r="V11" s="21"/>
      <c r="W11" s="22"/>
      <c r="X11" s="23"/>
      <c r="Y11" s="22"/>
      <c r="Z11" s="21"/>
      <c r="AA11" s="24"/>
      <c r="AB11" s="25"/>
      <c r="AC11" s="22"/>
      <c r="AD11" s="25"/>
      <c r="AE11" s="24"/>
      <c r="AF11" s="26"/>
      <c r="AG11" s="22"/>
      <c r="AH11" s="27"/>
      <c r="AI11" s="28"/>
      <c r="AJ11" s="27"/>
      <c r="AK11" s="28"/>
      <c r="AL11" s="27"/>
      <c r="AM11" s="28"/>
    </row>
    <row r="12" spans="1:39" ht="21">
      <c r="A12" s="9" t="s">
        <v>31</v>
      </c>
      <c r="B12" s="109">
        <f aca="true" t="shared" si="2" ref="B12:N12">SUM(B7:B11)</f>
        <v>50</v>
      </c>
      <c r="C12" s="101">
        <f t="shared" si="2"/>
        <v>240110316770.5</v>
      </c>
      <c r="D12" s="18">
        <f>SUM(D7:D11)</f>
        <v>4</v>
      </c>
      <c r="E12" s="101">
        <f>SUM(E7:E11)</f>
        <v>3556588257</v>
      </c>
      <c r="F12" s="18">
        <f>SUM(F7:F11)</f>
        <v>7</v>
      </c>
      <c r="G12" s="101">
        <f>SUM(G7:G11)</f>
        <v>114884749111</v>
      </c>
      <c r="H12" s="18">
        <f aca="true" t="shared" si="3" ref="H12:M12">SUM(H7:H11)</f>
        <v>10</v>
      </c>
      <c r="I12" s="101">
        <f t="shared" si="3"/>
        <v>13687098912</v>
      </c>
      <c r="J12" s="18">
        <f t="shared" si="3"/>
        <v>18</v>
      </c>
      <c r="K12" s="101">
        <f t="shared" si="3"/>
        <v>39492080699</v>
      </c>
      <c r="L12" s="18">
        <f t="shared" si="3"/>
        <v>7</v>
      </c>
      <c r="M12" s="101">
        <f t="shared" si="3"/>
        <v>23829977956</v>
      </c>
      <c r="N12" s="18">
        <f t="shared" si="2"/>
        <v>4</v>
      </c>
      <c r="O12" s="101">
        <f>SUM(O7:O11)</f>
        <v>44659821835.5</v>
      </c>
      <c r="P12" s="29"/>
      <c r="Q12" s="30"/>
      <c r="R12" s="29"/>
      <c r="S12" s="30"/>
      <c r="T12" s="29"/>
      <c r="U12" s="30"/>
      <c r="V12" s="29"/>
      <c r="W12" s="30"/>
      <c r="X12" s="31"/>
      <c r="Y12" s="30"/>
      <c r="Z12" s="29"/>
      <c r="AA12" s="32"/>
      <c r="AB12" s="33"/>
      <c r="AC12" s="30"/>
      <c r="AD12" s="33"/>
      <c r="AE12" s="32"/>
      <c r="AF12" s="34"/>
      <c r="AG12" s="30"/>
      <c r="AH12" s="35"/>
      <c r="AI12" s="36"/>
      <c r="AJ12" s="35"/>
      <c r="AK12" s="36"/>
      <c r="AL12" s="35"/>
      <c r="AM12" s="36"/>
    </row>
    <row r="15" ht="25.8">
      <c r="A15" s="7" t="s">
        <v>28</v>
      </c>
    </row>
    <row r="16" spans="1:40" s="5" customFormat="1" ht="31.5" customHeight="1">
      <c r="A16" s="8" t="s">
        <v>29</v>
      </c>
      <c r="B16" s="145" t="s">
        <v>53</v>
      </c>
      <c r="C16" s="145"/>
      <c r="D16" s="144" t="s">
        <v>74</v>
      </c>
      <c r="E16" s="145"/>
      <c r="F16" s="201" t="s">
        <v>64</v>
      </c>
      <c r="G16" s="202"/>
      <c r="H16" s="144" t="s">
        <v>61</v>
      </c>
      <c r="I16" s="145"/>
      <c r="J16" s="144" t="s">
        <v>59</v>
      </c>
      <c r="K16" s="145"/>
      <c r="L16" s="144" t="s">
        <v>51</v>
      </c>
      <c r="M16" s="145"/>
      <c r="N16" s="144" t="s">
        <v>51</v>
      </c>
      <c r="O16" s="145"/>
      <c r="P16" s="148"/>
      <c r="Q16" s="149"/>
      <c r="R16" s="148"/>
      <c r="S16" s="149"/>
      <c r="T16" s="148"/>
      <c r="U16" s="149"/>
      <c r="V16" s="148"/>
      <c r="W16" s="149"/>
      <c r="X16" s="148"/>
      <c r="Y16" s="149"/>
      <c r="Z16" s="148"/>
      <c r="AA16" s="149"/>
      <c r="AB16" s="148"/>
      <c r="AC16" s="149"/>
      <c r="AD16" s="148"/>
      <c r="AE16" s="149"/>
      <c r="AF16" s="148"/>
      <c r="AG16" s="149"/>
      <c r="AH16" s="148"/>
      <c r="AI16" s="149"/>
      <c r="AJ16" s="148"/>
      <c r="AK16" s="149"/>
      <c r="AL16" s="148"/>
      <c r="AM16" s="148"/>
      <c r="AN16"/>
    </row>
    <row r="17" spans="2:40" s="5" customFormat="1" ht="32.25" customHeight="1">
      <c r="B17" s="107" t="s">
        <v>20</v>
      </c>
      <c r="C17" s="99" t="s">
        <v>21</v>
      </c>
      <c r="D17" s="107" t="s">
        <v>20</v>
      </c>
      <c r="E17" s="141" t="s">
        <v>21</v>
      </c>
      <c r="F17" s="107" t="s">
        <v>20</v>
      </c>
      <c r="G17" s="141" t="s">
        <v>21</v>
      </c>
      <c r="H17" s="107" t="s">
        <v>20</v>
      </c>
      <c r="I17" s="137" t="s">
        <v>21</v>
      </c>
      <c r="J17" s="107" t="s">
        <v>20</v>
      </c>
      <c r="K17" s="133" t="s">
        <v>21</v>
      </c>
      <c r="L17" s="107" t="s">
        <v>20</v>
      </c>
      <c r="M17" s="132" t="s">
        <v>21</v>
      </c>
      <c r="N17" s="107" t="s">
        <v>20</v>
      </c>
      <c r="O17" s="132" t="s">
        <v>21</v>
      </c>
      <c r="P17" s="4"/>
      <c r="Q17" s="20"/>
      <c r="R17" s="4"/>
      <c r="S17" s="20"/>
      <c r="T17" s="4"/>
      <c r="U17" s="20"/>
      <c r="V17" s="4"/>
      <c r="W17" s="20"/>
      <c r="X17" s="4"/>
      <c r="Y17" s="20"/>
      <c r="Z17" s="4"/>
      <c r="AA17" s="20"/>
      <c r="AB17" s="4"/>
      <c r="AC17" s="20"/>
      <c r="AD17" s="4"/>
      <c r="AE17" s="20"/>
      <c r="AF17" s="4"/>
      <c r="AG17" s="20"/>
      <c r="AH17" s="4"/>
      <c r="AI17" s="20"/>
      <c r="AJ17" s="4"/>
      <c r="AK17" s="20"/>
      <c r="AL17" s="4"/>
      <c r="AM17" s="20"/>
      <c r="AN17"/>
    </row>
    <row r="18" spans="1:39" ht="21" customHeight="1">
      <c r="A18" s="6" t="s">
        <v>17</v>
      </c>
      <c r="B18" s="108">
        <f>+N18+L18+J18+H18+F18+D18</f>
        <v>0</v>
      </c>
      <c r="C18" s="100">
        <f>+O18+M18+K18+I18+G18+E18</f>
        <v>0</v>
      </c>
      <c r="D18" s="17">
        <v>0</v>
      </c>
      <c r="E18" s="100">
        <v>0</v>
      </c>
      <c r="F18" s="17">
        <v>0</v>
      </c>
      <c r="G18" s="100">
        <v>0</v>
      </c>
      <c r="H18" s="17">
        <v>0</v>
      </c>
      <c r="I18" s="100">
        <v>0</v>
      </c>
      <c r="J18" s="17">
        <v>0</v>
      </c>
      <c r="K18" s="100">
        <v>0</v>
      </c>
      <c r="L18" s="17">
        <v>0</v>
      </c>
      <c r="M18" s="100">
        <v>0</v>
      </c>
      <c r="N18" s="17">
        <v>0</v>
      </c>
      <c r="O18" s="100">
        <v>0</v>
      </c>
      <c r="P18" s="21"/>
      <c r="Q18" s="22"/>
      <c r="R18" s="21"/>
      <c r="S18" s="22"/>
      <c r="T18" s="21"/>
      <c r="U18" s="24"/>
      <c r="V18" s="21"/>
      <c r="W18" s="22"/>
      <c r="X18" s="23"/>
      <c r="Y18" s="22"/>
      <c r="Z18" s="21"/>
      <c r="AA18" s="24"/>
      <c r="AB18" s="21"/>
      <c r="AC18" s="22"/>
      <c r="AD18" s="25"/>
      <c r="AE18" s="24"/>
      <c r="AF18" s="26"/>
      <c r="AG18" s="24"/>
      <c r="AH18" s="27"/>
      <c r="AI18" s="28"/>
      <c r="AJ18" s="27"/>
      <c r="AK18" s="28"/>
      <c r="AL18" s="27"/>
      <c r="AM18" s="28"/>
    </row>
    <row r="19" spans="1:39" ht="21">
      <c r="A19" s="6" t="s">
        <v>23</v>
      </c>
      <c r="B19" s="108">
        <f aca="true" t="shared" si="4" ref="B19:B22">+N19+L19+J19+H19+F19+D19</f>
        <v>0</v>
      </c>
      <c r="C19" s="100">
        <f aca="true" t="shared" si="5" ref="C19:C22">+O19+M19+K19+I19+G19+E19</f>
        <v>0</v>
      </c>
      <c r="D19" s="17">
        <v>0</v>
      </c>
      <c r="E19" s="100">
        <v>0</v>
      </c>
      <c r="F19" s="17">
        <v>0</v>
      </c>
      <c r="G19" s="100">
        <v>0</v>
      </c>
      <c r="H19" s="17">
        <v>0</v>
      </c>
      <c r="I19" s="100">
        <v>0</v>
      </c>
      <c r="J19" s="17">
        <v>0</v>
      </c>
      <c r="K19" s="100">
        <v>0</v>
      </c>
      <c r="L19" s="17">
        <v>0</v>
      </c>
      <c r="M19" s="100">
        <v>0</v>
      </c>
      <c r="N19" s="17">
        <v>0</v>
      </c>
      <c r="O19" s="100">
        <v>0</v>
      </c>
      <c r="P19" s="21"/>
      <c r="Q19" s="22"/>
      <c r="R19" s="21"/>
      <c r="S19" s="22"/>
      <c r="T19" s="21"/>
      <c r="U19" s="24"/>
      <c r="V19" s="21"/>
      <c r="W19" s="22"/>
      <c r="X19" s="23"/>
      <c r="Y19" s="22"/>
      <c r="Z19" s="21"/>
      <c r="AA19" s="24"/>
      <c r="AB19" s="21"/>
      <c r="AC19" s="22"/>
      <c r="AD19" s="25"/>
      <c r="AE19" s="24"/>
      <c r="AF19" s="26"/>
      <c r="AG19" s="24"/>
      <c r="AH19" s="27"/>
      <c r="AI19" s="28"/>
      <c r="AJ19" s="27"/>
      <c r="AK19" s="28"/>
      <c r="AL19" s="27"/>
      <c r="AM19" s="28"/>
    </row>
    <row r="20" spans="1:39" ht="21">
      <c r="A20" s="6" t="s">
        <v>22</v>
      </c>
      <c r="B20" s="108">
        <f t="shared" si="4"/>
        <v>0</v>
      </c>
      <c r="C20" s="100">
        <f t="shared" si="5"/>
        <v>0</v>
      </c>
      <c r="D20" s="17">
        <v>0</v>
      </c>
      <c r="E20" s="100">
        <v>0</v>
      </c>
      <c r="F20" s="17">
        <v>0</v>
      </c>
      <c r="G20" s="100">
        <v>0</v>
      </c>
      <c r="H20" s="17">
        <v>0</v>
      </c>
      <c r="I20" s="100">
        <v>0</v>
      </c>
      <c r="J20" s="17">
        <v>0</v>
      </c>
      <c r="K20" s="100">
        <v>0</v>
      </c>
      <c r="L20" s="17">
        <v>0</v>
      </c>
      <c r="M20" s="100">
        <v>0</v>
      </c>
      <c r="N20" s="17">
        <v>0</v>
      </c>
      <c r="O20" s="100">
        <v>0</v>
      </c>
      <c r="P20" s="21"/>
      <c r="Q20" s="22"/>
      <c r="R20" s="21"/>
      <c r="S20" s="22"/>
      <c r="T20" s="21"/>
      <c r="U20" s="24"/>
      <c r="V20" s="21"/>
      <c r="W20" s="22"/>
      <c r="X20" s="23"/>
      <c r="Y20" s="22"/>
      <c r="Z20" s="21"/>
      <c r="AA20" s="24"/>
      <c r="AB20" s="21"/>
      <c r="AC20" s="22"/>
      <c r="AD20" s="25"/>
      <c r="AE20" s="24"/>
      <c r="AF20" s="26"/>
      <c r="AG20" s="24"/>
      <c r="AH20" s="27"/>
      <c r="AI20" s="28"/>
      <c r="AJ20" s="27"/>
      <c r="AK20" s="28"/>
      <c r="AL20" s="27"/>
      <c r="AM20" s="28"/>
    </row>
    <row r="21" spans="1:39" ht="21">
      <c r="A21" s="6" t="s">
        <v>18</v>
      </c>
      <c r="B21" s="108">
        <f t="shared" si="4"/>
        <v>4</v>
      </c>
      <c r="C21" s="100">
        <f t="shared" si="5"/>
        <v>11009047275.79</v>
      </c>
      <c r="D21" s="17">
        <v>0</v>
      </c>
      <c r="E21" s="100">
        <v>0</v>
      </c>
      <c r="F21" s="17">
        <v>2</v>
      </c>
      <c r="G21" s="100">
        <v>10254882786.79</v>
      </c>
      <c r="H21" s="17">
        <v>0</v>
      </c>
      <c r="I21" s="100">
        <v>0</v>
      </c>
      <c r="J21" s="17">
        <v>1</v>
      </c>
      <c r="K21" s="100">
        <v>674949164</v>
      </c>
      <c r="L21" s="17">
        <v>1</v>
      </c>
      <c r="M21" s="100">
        <v>79215325</v>
      </c>
      <c r="N21" s="17">
        <v>0</v>
      </c>
      <c r="O21" s="100">
        <v>0</v>
      </c>
      <c r="P21" s="21"/>
      <c r="Q21" s="22"/>
      <c r="R21" s="21"/>
      <c r="S21" s="22"/>
      <c r="T21" s="21"/>
      <c r="U21" s="24"/>
      <c r="V21" s="21"/>
      <c r="W21" s="22"/>
      <c r="X21" s="23"/>
      <c r="Y21" s="22"/>
      <c r="Z21" s="21"/>
      <c r="AA21" s="24"/>
      <c r="AB21" s="21"/>
      <c r="AC21" s="22"/>
      <c r="AD21" s="25"/>
      <c r="AE21" s="24"/>
      <c r="AF21" s="26"/>
      <c r="AG21" s="37"/>
      <c r="AH21" s="27"/>
      <c r="AI21" s="28"/>
      <c r="AJ21" s="27"/>
      <c r="AK21" s="28"/>
      <c r="AL21" s="27"/>
      <c r="AM21" s="28"/>
    </row>
    <row r="22" spans="1:39" ht="21">
      <c r="A22" s="6" t="s">
        <v>19</v>
      </c>
      <c r="B22" s="108">
        <f t="shared" si="4"/>
        <v>1</v>
      </c>
      <c r="C22" s="100">
        <f t="shared" si="5"/>
        <v>1839734494</v>
      </c>
      <c r="D22" s="17">
        <v>0</v>
      </c>
      <c r="E22" s="100">
        <v>0</v>
      </c>
      <c r="F22" s="17">
        <v>0</v>
      </c>
      <c r="G22" s="100">
        <v>0</v>
      </c>
      <c r="H22" s="17">
        <v>0</v>
      </c>
      <c r="I22" s="100">
        <v>0</v>
      </c>
      <c r="J22" s="17">
        <v>0</v>
      </c>
      <c r="K22" s="100">
        <v>0</v>
      </c>
      <c r="L22" s="17">
        <v>0</v>
      </c>
      <c r="M22" s="100">
        <v>0</v>
      </c>
      <c r="N22" s="17">
        <v>1</v>
      </c>
      <c r="O22" s="100">
        <v>1839734494</v>
      </c>
      <c r="P22" s="21"/>
      <c r="Q22" s="22"/>
      <c r="R22" s="21"/>
      <c r="S22" s="22"/>
      <c r="T22" s="21"/>
      <c r="U22" s="24"/>
      <c r="V22" s="21"/>
      <c r="W22" s="22"/>
      <c r="X22" s="23"/>
      <c r="Y22" s="22"/>
      <c r="Z22" s="21"/>
      <c r="AA22" s="24"/>
      <c r="AB22" s="21"/>
      <c r="AC22" s="22"/>
      <c r="AD22" s="25"/>
      <c r="AE22" s="24"/>
      <c r="AF22" s="26"/>
      <c r="AG22" s="24"/>
      <c r="AH22" s="27"/>
      <c r="AI22" s="28"/>
      <c r="AJ22" s="27"/>
      <c r="AK22" s="28"/>
      <c r="AL22" s="27"/>
      <c r="AM22" s="28"/>
    </row>
    <row r="23" spans="1:39" ht="18.6" customHeight="1">
      <c r="A23" s="9" t="s">
        <v>32</v>
      </c>
      <c r="B23" s="18">
        <f aca="true" t="shared" si="6" ref="B23:N23">SUM(B18:B22)</f>
        <v>5</v>
      </c>
      <c r="C23" s="101">
        <f t="shared" si="6"/>
        <v>12848781769.79</v>
      </c>
      <c r="D23" s="18">
        <f>SUM(D18:D22)</f>
        <v>0</v>
      </c>
      <c r="E23" s="101">
        <f>SUM(E18:E22)</f>
        <v>0</v>
      </c>
      <c r="F23" s="18">
        <f>SUM(F18:F22)</f>
        <v>2</v>
      </c>
      <c r="G23" s="101">
        <f>SUM(G18:G22)</f>
        <v>10254882786.79</v>
      </c>
      <c r="H23" s="18">
        <f aca="true" t="shared" si="7" ref="H23:M23">SUM(H18:H22)</f>
        <v>0</v>
      </c>
      <c r="I23" s="101">
        <f t="shared" si="7"/>
        <v>0</v>
      </c>
      <c r="J23" s="18">
        <f t="shared" si="7"/>
        <v>1</v>
      </c>
      <c r="K23" s="101">
        <f t="shared" si="7"/>
        <v>674949164</v>
      </c>
      <c r="L23" s="18">
        <f t="shared" si="7"/>
        <v>1</v>
      </c>
      <c r="M23" s="101">
        <f t="shared" si="7"/>
        <v>79215325</v>
      </c>
      <c r="N23" s="18">
        <f t="shared" si="6"/>
        <v>1</v>
      </c>
      <c r="O23" s="101">
        <f>SUM(O18:O22)</f>
        <v>1839734494</v>
      </c>
      <c r="P23" s="29"/>
      <c r="Q23" s="30"/>
      <c r="R23" s="29"/>
      <c r="S23" s="30"/>
      <c r="T23" s="29"/>
      <c r="U23" s="32"/>
      <c r="V23" s="29"/>
      <c r="W23" s="30"/>
      <c r="X23" s="31"/>
      <c r="Y23" s="30"/>
      <c r="Z23" s="29"/>
      <c r="AA23" s="32"/>
      <c r="AB23" s="29"/>
      <c r="AC23" s="30"/>
      <c r="AD23" s="33"/>
      <c r="AE23" s="32"/>
      <c r="AF23" s="34"/>
      <c r="AG23" s="32"/>
      <c r="AH23" s="35"/>
      <c r="AI23" s="36"/>
      <c r="AJ23" s="35"/>
      <c r="AK23" s="36"/>
      <c r="AL23" s="35"/>
      <c r="AM23" s="36"/>
    </row>
    <row r="24" spans="4:39" ht="15">
      <c r="D24" s="97"/>
      <c r="AL24" s="106"/>
      <c r="AM24" s="97"/>
    </row>
    <row r="26" ht="25.8">
      <c r="A26" s="7" t="s">
        <v>27</v>
      </c>
    </row>
    <row r="27" spans="1:40" s="5" customFormat="1" ht="31.5" customHeight="1">
      <c r="A27" s="8" t="s">
        <v>30</v>
      </c>
      <c r="B27" s="145" t="s">
        <v>53</v>
      </c>
      <c r="C27" s="145"/>
      <c r="D27" s="144" t="s">
        <v>74</v>
      </c>
      <c r="E27" s="145"/>
      <c r="F27" s="201" t="s">
        <v>64</v>
      </c>
      <c r="G27" s="202"/>
      <c r="H27" s="144" t="s">
        <v>61</v>
      </c>
      <c r="I27" s="145"/>
      <c r="J27" s="144" t="s">
        <v>59</v>
      </c>
      <c r="K27" s="145"/>
      <c r="L27" s="144" t="s">
        <v>51</v>
      </c>
      <c r="M27" s="145"/>
      <c r="N27" s="144" t="s">
        <v>51</v>
      </c>
      <c r="O27" s="145"/>
      <c r="P27" s="148"/>
      <c r="Q27" s="149"/>
      <c r="R27" s="148"/>
      <c r="S27" s="149"/>
      <c r="T27" s="148"/>
      <c r="U27" s="149"/>
      <c r="V27" s="148"/>
      <c r="W27" s="149"/>
      <c r="X27" s="148"/>
      <c r="Y27" s="149"/>
      <c r="Z27" s="148"/>
      <c r="AA27" s="149"/>
      <c r="AB27" s="148"/>
      <c r="AC27" s="149"/>
      <c r="AD27" s="148"/>
      <c r="AE27" s="149"/>
      <c r="AF27" s="148"/>
      <c r="AG27" s="149"/>
      <c r="AH27" s="148"/>
      <c r="AI27" s="149"/>
      <c r="AJ27" s="148"/>
      <c r="AK27" s="149"/>
      <c r="AL27" s="148"/>
      <c r="AM27" s="148"/>
      <c r="AN27"/>
    </row>
    <row r="28" spans="2:40" s="5" customFormat="1" ht="32.25" customHeight="1">
      <c r="B28" s="107" t="s">
        <v>20</v>
      </c>
      <c r="C28" s="99" t="s">
        <v>21</v>
      </c>
      <c r="D28" s="107" t="s">
        <v>20</v>
      </c>
      <c r="E28" s="141" t="s">
        <v>21</v>
      </c>
      <c r="F28" s="107" t="s">
        <v>20</v>
      </c>
      <c r="G28" s="141" t="s">
        <v>21</v>
      </c>
      <c r="H28" s="107" t="s">
        <v>20</v>
      </c>
      <c r="I28" s="137" t="s">
        <v>21</v>
      </c>
      <c r="J28" s="107" t="s">
        <v>20</v>
      </c>
      <c r="K28" s="133" t="s">
        <v>21</v>
      </c>
      <c r="L28" s="107" t="s">
        <v>20</v>
      </c>
      <c r="M28" s="132" t="s">
        <v>21</v>
      </c>
      <c r="N28" s="107" t="s">
        <v>20</v>
      </c>
      <c r="O28" s="132" t="s">
        <v>21</v>
      </c>
      <c r="P28" s="4"/>
      <c r="Q28" s="20"/>
      <c r="R28" s="4"/>
      <c r="S28" s="20"/>
      <c r="T28" s="4"/>
      <c r="U28" s="20"/>
      <c r="V28" s="4"/>
      <c r="W28" s="20"/>
      <c r="X28" s="4"/>
      <c r="Y28" s="20"/>
      <c r="Z28" s="4"/>
      <c r="AA28" s="20"/>
      <c r="AB28" s="4"/>
      <c r="AC28" s="20"/>
      <c r="AD28" s="4"/>
      <c r="AE28" s="20"/>
      <c r="AF28" s="4"/>
      <c r="AG28" s="20"/>
      <c r="AH28" s="4"/>
      <c r="AI28" s="20"/>
      <c r="AJ28" s="4"/>
      <c r="AK28" s="20"/>
      <c r="AL28" s="4"/>
      <c r="AM28" s="20"/>
      <c r="AN28"/>
    </row>
    <row r="29" spans="1:39" ht="21">
      <c r="A29" s="6" t="s">
        <v>17</v>
      </c>
      <c r="B29" s="108">
        <f>+N29+L29+J29+H29+F29+D29</f>
        <v>1</v>
      </c>
      <c r="C29" s="100">
        <f>+O29+M29+K29+I29+G29+E29</f>
        <v>646500000</v>
      </c>
      <c r="D29" s="17">
        <f>D7+D18</f>
        <v>0</v>
      </c>
      <c r="E29" s="100">
        <f>E7+E18</f>
        <v>0</v>
      </c>
      <c r="F29" s="17">
        <f>F7+F18</f>
        <v>0</v>
      </c>
      <c r="G29" s="100">
        <f>G7+G18</f>
        <v>0</v>
      </c>
      <c r="H29" s="17">
        <f>H7+H18</f>
        <v>0</v>
      </c>
      <c r="I29" s="100">
        <f>I18+I7</f>
        <v>0</v>
      </c>
      <c r="J29" s="17">
        <f>J18+J7</f>
        <v>1</v>
      </c>
      <c r="K29" s="100">
        <f>K18+K7</f>
        <v>646500000</v>
      </c>
      <c r="L29" s="17">
        <f>+L18+L7</f>
        <v>0</v>
      </c>
      <c r="M29" s="100">
        <f>+M18+M7</f>
        <v>0</v>
      </c>
      <c r="N29" s="17">
        <f>N18+N7</f>
        <v>0</v>
      </c>
      <c r="O29" s="100">
        <f>O18+O7</f>
        <v>0</v>
      </c>
      <c r="P29" s="21"/>
      <c r="Q29" s="22"/>
      <c r="R29" s="21"/>
      <c r="S29" s="22"/>
      <c r="T29" s="21"/>
      <c r="U29" s="22"/>
      <c r="V29" s="21"/>
      <c r="W29" s="22"/>
      <c r="X29" s="21"/>
      <c r="Y29" s="22"/>
      <c r="Z29" s="21"/>
      <c r="AA29" s="24"/>
      <c r="AB29" s="21"/>
      <c r="AC29" s="22"/>
      <c r="AD29" s="25"/>
      <c r="AE29" s="24"/>
      <c r="AF29" s="26"/>
      <c r="AG29" s="24"/>
      <c r="AH29" s="27"/>
      <c r="AI29" s="28"/>
      <c r="AJ29" s="27"/>
      <c r="AK29" s="28"/>
      <c r="AL29" s="27"/>
      <c r="AM29" s="28"/>
    </row>
    <row r="30" spans="1:39" ht="21">
      <c r="A30" s="6" t="s">
        <v>23</v>
      </c>
      <c r="B30" s="108">
        <f aca="true" t="shared" si="8" ref="B30:B33">+N30+L30+J30+H30+F30+D30</f>
        <v>1</v>
      </c>
      <c r="C30" s="100">
        <f aca="true" t="shared" si="9" ref="C30:C33">+O30+M30+K30+I30+G30+E30</f>
        <v>336949369</v>
      </c>
      <c r="D30" s="17">
        <f aca="true" t="shared" si="10" ref="D30:E33">D8+D19</f>
        <v>1</v>
      </c>
      <c r="E30" s="100">
        <f t="shared" si="10"/>
        <v>336949369</v>
      </c>
      <c r="F30" s="17">
        <f>F8+F19</f>
        <v>0</v>
      </c>
      <c r="G30" s="100">
        <f>G8+G19</f>
        <v>0</v>
      </c>
      <c r="H30" s="17">
        <f>H8+H19</f>
        <v>0</v>
      </c>
      <c r="I30" s="100">
        <f>I19+I8</f>
        <v>0</v>
      </c>
      <c r="J30" s="17">
        <f>J19+J8</f>
        <v>0</v>
      </c>
      <c r="K30" s="100">
        <f>K19+K8</f>
        <v>0</v>
      </c>
      <c r="L30" s="17">
        <f>+L19+L8</f>
        <v>0</v>
      </c>
      <c r="M30" s="100">
        <f>+M19+M8</f>
        <v>0</v>
      </c>
      <c r="N30" s="17">
        <f>N19+N8</f>
        <v>0</v>
      </c>
      <c r="O30" s="100">
        <f>O19+O8</f>
        <v>0</v>
      </c>
      <c r="P30" s="21"/>
      <c r="Q30" s="22"/>
      <c r="R30" s="21"/>
      <c r="S30" s="22"/>
      <c r="T30" s="21"/>
      <c r="U30" s="22"/>
      <c r="V30" s="21"/>
      <c r="W30" s="22"/>
      <c r="X30" s="21"/>
      <c r="Y30" s="22"/>
      <c r="Z30" s="21"/>
      <c r="AA30" s="24"/>
      <c r="AB30" s="21"/>
      <c r="AC30" s="22"/>
      <c r="AD30" s="25"/>
      <c r="AE30" s="24"/>
      <c r="AF30" s="26"/>
      <c r="AG30" s="24"/>
      <c r="AH30" s="27"/>
      <c r="AI30" s="28"/>
      <c r="AJ30" s="27"/>
      <c r="AK30" s="28"/>
      <c r="AL30" s="27"/>
      <c r="AM30" s="28"/>
    </row>
    <row r="31" spans="1:39" ht="21">
      <c r="A31" s="6" t="s">
        <v>22</v>
      </c>
      <c r="B31" s="108">
        <f t="shared" si="8"/>
        <v>2</v>
      </c>
      <c r="C31" s="100">
        <f t="shared" si="9"/>
        <v>790345379</v>
      </c>
      <c r="D31" s="17">
        <f t="shared" si="10"/>
        <v>1</v>
      </c>
      <c r="E31" s="100">
        <f t="shared" si="10"/>
        <v>500000000</v>
      </c>
      <c r="F31" s="17">
        <f>F9+F20</f>
        <v>0</v>
      </c>
      <c r="G31" s="100">
        <f>G9+G20</f>
        <v>0</v>
      </c>
      <c r="H31" s="17">
        <f>H9+H20</f>
        <v>1</v>
      </c>
      <c r="I31" s="100">
        <f>I20+I9</f>
        <v>290345379</v>
      </c>
      <c r="J31" s="17">
        <f>J20+J9</f>
        <v>0</v>
      </c>
      <c r="K31" s="100">
        <f>K20+K9</f>
        <v>0</v>
      </c>
      <c r="L31" s="17">
        <f>+L20+L9</f>
        <v>0</v>
      </c>
      <c r="M31" s="100">
        <f>+M20+M9</f>
        <v>0</v>
      </c>
      <c r="N31" s="17">
        <f>N20+N9</f>
        <v>0</v>
      </c>
      <c r="O31" s="100">
        <f>O20+O9</f>
        <v>0</v>
      </c>
      <c r="P31" s="21"/>
      <c r="Q31" s="22"/>
      <c r="R31" s="21"/>
      <c r="S31" s="22"/>
      <c r="T31" s="21"/>
      <c r="U31" s="22"/>
      <c r="V31" s="21"/>
      <c r="W31" s="22"/>
      <c r="X31" s="21"/>
      <c r="Y31" s="22"/>
      <c r="Z31" s="21"/>
      <c r="AA31" s="24"/>
      <c r="AB31" s="21"/>
      <c r="AC31" s="22"/>
      <c r="AD31" s="25"/>
      <c r="AE31" s="24"/>
      <c r="AF31" s="26"/>
      <c r="AG31" s="24"/>
      <c r="AH31" s="27"/>
      <c r="AI31" s="28"/>
      <c r="AJ31" s="27"/>
      <c r="AK31" s="28"/>
      <c r="AL31" s="27"/>
      <c r="AM31" s="28"/>
    </row>
    <row r="32" spans="1:39" ht="21">
      <c r="A32" s="6" t="s">
        <v>18</v>
      </c>
      <c r="B32" s="108">
        <f t="shared" si="8"/>
        <v>28</v>
      </c>
      <c r="C32" s="100">
        <f t="shared" si="9"/>
        <v>163584433481.29</v>
      </c>
      <c r="D32" s="17">
        <f t="shared" si="10"/>
        <v>2</v>
      </c>
      <c r="E32" s="100">
        <f t="shared" si="10"/>
        <v>2719638888</v>
      </c>
      <c r="F32" s="17">
        <f>F10+F21</f>
        <v>9</v>
      </c>
      <c r="G32" s="100">
        <f>G10+G21</f>
        <v>125139631897.79001</v>
      </c>
      <c r="H32" s="17">
        <f>H10+H21</f>
        <v>4</v>
      </c>
      <c r="I32" s="100">
        <f>I21+I10</f>
        <v>8387272784</v>
      </c>
      <c r="J32" s="17">
        <f>J21+J10</f>
        <v>7</v>
      </c>
      <c r="K32" s="100">
        <f>K21+K10</f>
        <v>3557083559</v>
      </c>
      <c r="L32" s="17">
        <f>+L21+L10</f>
        <v>3</v>
      </c>
      <c r="M32" s="100">
        <f>+M21+M10</f>
        <v>19067529268</v>
      </c>
      <c r="N32" s="17">
        <f>N21+N10</f>
        <v>3</v>
      </c>
      <c r="O32" s="100">
        <f>O21+O10</f>
        <v>4713277084.5</v>
      </c>
      <c r="P32" s="21"/>
      <c r="Q32" s="22"/>
      <c r="R32" s="21"/>
      <c r="S32" s="22"/>
      <c r="T32" s="21"/>
      <c r="U32" s="22"/>
      <c r="V32" s="21"/>
      <c r="W32" s="22"/>
      <c r="X32" s="21"/>
      <c r="Y32" s="22"/>
      <c r="Z32" s="21"/>
      <c r="AA32" s="24"/>
      <c r="AB32" s="21"/>
      <c r="AC32" s="22"/>
      <c r="AD32" s="25"/>
      <c r="AE32" s="24"/>
      <c r="AF32" s="26"/>
      <c r="AG32" s="24"/>
      <c r="AH32" s="27"/>
      <c r="AI32" s="28"/>
      <c r="AJ32" s="27"/>
      <c r="AK32" s="28"/>
      <c r="AL32" s="27"/>
      <c r="AM32" s="28"/>
    </row>
    <row r="33" spans="1:39" ht="21">
      <c r="A33" s="6" t="s">
        <v>19</v>
      </c>
      <c r="B33" s="108">
        <f t="shared" si="8"/>
        <v>23</v>
      </c>
      <c r="C33" s="100">
        <f t="shared" si="9"/>
        <v>87600870311</v>
      </c>
      <c r="D33" s="17">
        <f t="shared" si="10"/>
        <v>0</v>
      </c>
      <c r="E33" s="100">
        <f t="shared" si="10"/>
        <v>0</v>
      </c>
      <c r="F33" s="17">
        <f>F11+F22</f>
        <v>0</v>
      </c>
      <c r="G33" s="100">
        <f>G11+G22</f>
        <v>0</v>
      </c>
      <c r="H33" s="17">
        <f>H11+H22</f>
        <v>5</v>
      </c>
      <c r="I33" s="100">
        <f>I22+I11</f>
        <v>5009480749</v>
      </c>
      <c r="J33" s="17">
        <f>J22+J11</f>
        <v>11</v>
      </c>
      <c r="K33" s="100">
        <f>K22+K11</f>
        <v>35963446304</v>
      </c>
      <c r="L33" s="17">
        <f>+L22+L11</f>
        <v>5</v>
      </c>
      <c r="M33" s="100">
        <f>+M22+M11</f>
        <v>4841664013</v>
      </c>
      <c r="N33" s="17">
        <f>N22+N11</f>
        <v>2</v>
      </c>
      <c r="O33" s="100">
        <f>O22+O11</f>
        <v>41786279245</v>
      </c>
      <c r="P33" s="21"/>
      <c r="Q33" s="22"/>
      <c r="R33" s="21"/>
      <c r="S33" s="22"/>
      <c r="T33" s="21"/>
      <c r="U33" s="22"/>
      <c r="V33" s="21"/>
      <c r="W33" s="22"/>
      <c r="X33" s="21"/>
      <c r="Y33" s="22"/>
      <c r="Z33" s="21"/>
      <c r="AA33" s="24"/>
      <c r="AB33" s="21"/>
      <c r="AC33" s="22"/>
      <c r="AD33" s="25"/>
      <c r="AE33" s="24"/>
      <c r="AF33" s="26"/>
      <c r="AG33" s="24"/>
      <c r="AH33" s="27"/>
      <c r="AI33" s="28"/>
      <c r="AJ33" s="27"/>
      <c r="AK33" s="28"/>
      <c r="AL33" s="27"/>
      <c r="AM33" s="28"/>
    </row>
    <row r="34" spans="1:39" ht="21" customHeight="1">
      <c r="A34" s="9" t="s">
        <v>33</v>
      </c>
      <c r="B34" s="109">
        <f aca="true" t="shared" si="11" ref="B34">SUM(B29:B33)</f>
        <v>55</v>
      </c>
      <c r="C34" s="101">
        <f>SUM(C29:C33)</f>
        <v>252959098540.29</v>
      </c>
      <c r="D34" s="18">
        <f>SUM(D29:D33)</f>
        <v>4</v>
      </c>
      <c r="E34" s="101">
        <f>SUM(E29:E33)</f>
        <v>3556588257</v>
      </c>
      <c r="F34" s="18">
        <f>SUM(F29:F33)</f>
        <v>9</v>
      </c>
      <c r="G34" s="101">
        <f>SUM(G29:G33)</f>
        <v>125139631897.79001</v>
      </c>
      <c r="H34" s="18">
        <f aca="true" t="shared" si="12" ref="H34:M34">SUM(H29:H33)</f>
        <v>10</v>
      </c>
      <c r="I34" s="101">
        <f t="shared" si="12"/>
        <v>13687098912</v>
      </c>
      <c r="J34" s="18">
        <f t="shared" si="12"/>
        <v>19</v>
      </c>
      <c r="K34" s="101">
        <f t="shared" si="12"/>
        <v>40167029863</v>
      </c>
      <c r="L34" s="18">
        <f t="shared" si="12"/>
        <v>8</v>
      </c>
      <c r="M34" s="101">
        <f t="shared" si="12"/>
        <v>23909193281</v>
      </c>
      <c r="N34" s="18">
        <f aca="true" t="shared" si="13" ref="N34:O34">SUM(N29:N33)</f>
        <v>5</v>
      </c>
      <c r="O34" s="101">
        <f t="shared" si="13"/>
        <v>46499556329.5</v>
      </c>
      <c r="P34" s="29"/>
      <c r="Q34" s="30"/>
      <c r="R34" s="29"/>
      <c r="S34" s="30"/>
      <c r="T34" s="29"/>
      <c r="U34" s="30"/>
      <c r="V34" s="29"/>
      <c r="W34" s="30"/>
      <c r="X34" s="29"/>
      <c r="Y34" s="30"/>
      <c r="Z34" s="29"/>
      <c r="AA34" s="32"/>
      <c r="AB34" s="29"/>
      <c r="AC34" s="30"/>
      <c r="AD34" s="33"/>
      <c r="AE34" s="32"/>
      <c r="AF34" s="34"/>
      <c r="AG34" s="32"/>
      <c r="AH34" s="35"/>
      <c r="AI34" s="36"/>
      <c r="AJ34" s="35"/>
      <c r="AK34" s="36"/>
      <c r="AL34" s="35"/>
      <c r="AM34" s="36"/>
    </row>
    <row r="37" ht="25.8">
      <c r="A37" s="7" t="s">
        <v>34</v>
      </c>
    </row>
    <row r="38" spans="1:40" s="5" customFormat="1" ht="31.5" customHeight="1">
      <c r="A38" s="8"/>
      <c r="B38" s="145" t="s">
        <v>53</v>
      </c>
      <c r="C38" s="145"/>
      <c r="D38" s="144" t="s">
        <v>74</v>
      </c>
      <c r="E38" s="145"/>
      <c r="F38" s="144" t="s">
        <v>64</v>
      </c>
      <c r="G38" s="145"/>
      <c r="H38" s="144" t="s">
        <v>61</v>
      </c>
      <c r="I38" s="145"/>
      <c r="J38" s="144" t="s">
        <v>59</v>
      </c>
      <c r="K38" s="145"/>
      <c r="L38" s="144" t="s">
        <v>51</v>
      </c>
      <c r="M38" s="145"/>
      <c r="N38" s="144" t="s">
        <v>51</v>
      </c>
      <c r="O38" s="145"/>
      <c r="P38" s="148"/>
      <c r="Q38" s="149"/>
      <c r="R38" s="148"/>
      <c r="S38" s="149"/>
      <c r="T38" s="148"/>
      <c r="U38" s="149"/>
      <c r="V38" s="148"/>
      <c r="W38" s="149"/>
      <c r="X38" s="148"/>
      <c r="Y38" s="149"/>
      <c r="Z38" s="148"/>
      <c r="AA38" s="149"/>
      <c r="AB38" s="148"/>
      <c r="AC38" s="149"/>
      <c r="AD38" s="148"/>
      <c r="AE38" s="149"/>
      <c r="AF38" s="148"/>
      <c r="AG38" s="149"/>
      <c r="AH38" s="148"/>
      <c r="AI38" s="149"/>
      <c r="AJ38" s="148"/>
      <c r="AK38" s="149"/>
      <c r="AL38" s="148"/>
      <c r="AM38" s="148"/>
      <c r="AN38"/>
    </row>
    <row r="39" spans="2:40" s="5" customFormat="1" ht="32.25" customHeight="1">
      <c r="B39" s="107" t="s">
        <v>20</v>
      </c>
      <c r="C39" s="99" t="s">
        <v>21</v>
      </c>
      <c r="D39" s="107" t="s">
        <v>20</v>
      </c>
      <c r="E39" s="141" t="s">
        <v>21</v>
      </c>
      <c r="F39" s="107" t="s">
        <v>20</v>
      </c>
      <c r="G39" s="138" t="s">
        <v>21</v>
      </c>
      <c r="H39" s="107" t="s">
        <v>20</v>
      </c>
      <c r="I39" s="137" t="s">
        <v>21</v>
      </c>
      <c r="J39" s="107" t="s">
        <v>20</v>
      </c>
      <c r="K39" s="133" t="s">
        <v>21</v>
      </c>
      <c r="L39" s="107" t="s">
        <v>20</v>
      </c>
      <c r="M39" s="132" t="s">
        <v>21</v>
      </c>
      <c r="N39" s="107" t="s">
        <v>20</v>
      </c>
      <c r="O39" s="132" t="s">
        <v>21</v>
      </c>
      <c r="P39" s="4"/>
      <c r="Q39" s="20"/>
      <c r="R39" s="4"/>
      <c r="S39" s="20"/>
      <c r="T39" s="4"/>
      <c r="U39" s="20"/>
      <c r="V39" s="4"/>
      <c r="W39" s="20"/>
      <c r="X39" s="4"/>
      <c r="Y39" s="20"/>
      <c r="Z39" s="4"/>
      <c r="AA39" s="20"/>
      <c r="AB39" s="4"/>
      <c r="AC39" s="20"/>
      <c r="AD39" s="4"/>
      <c r="AE39" s="20"/>
      <c r="AF39" s="4"/>
      <c r="AG39" s="20"/>
      <c r="AH39" s="4"/>
      <c r="AI39" s="20"/>
      <c r="AJ39" s="4"/>
      <c r="AK39" s="20"/>
      <c r="AL39" s="4"/>
      <c r="AM39" s="20"/>
      <c r="AN39"/>
    </row>
    <row r="40" spans="1:39" ht="21">
      <c r="A40" s="9" t="s">
        <v>31</v>
      </c>
      <c r="B40" s="110">
        <f>B12</f>
        <v>50</v>
      </c>
      <c r="C40" s="102">
        <f aca="true" t="shared" si="14" ref="C40">C12</f>
        <v>240110316770.5</v>
      </c>
      <c r="D40" s="19">
        <f>D12</f>
        <v>4</v>
      </c>
      <c r="E40" s="102">
        <f>E12</f>
        <v>3556588257</v>
      </c>
      <c r="F40" s="19">
        <f aca="true" t="shared" si="15" ref="F40:O40">F12</f>
        <v>7</v>
      </c>
      <c r="G40" s="102">
        <f t="shared" si="15"/>
        <v>114884749111</v>
      </c>
      <c r="H40" s="19">
        <f t="shared" si="15"/>
        <v>10</v>
      </c>
      <c r="I40" s="102">
        <f t="shared" si="15"/>
        <v>13687098912</v>
      </c>
      <c r="J40" s="19">
        <f t="shared" si="15"/>
        <v>18</v>
      </c>
      <c r="K40" s="102">
        <f t="shared" si="15"/>
        <v>39492080699</v>
      </c>
      <c r="L40" s="19">
        <f t="shared" si="15"/>
        <v>7</v>
      </c>
      <c r="M40" s="102">
        <f t="shared" si="15"/>
        <v>23829977956</v>
      </c>
      <c r="N40" s="19">
        <f t="shared" si="15"/>
        <v>4</v>
      </c>
      <c r="O40" s="102">
        <f t="shared" si="15"/>
        <v>44659821835.5</v>
      </c>
      <c r="P40" s="38"/>
      <c r="Q40" s="39"/>
      <c r="R40" s="38"/>
      <c r="S40" s="39"/>
      <c r="T40" s="38"/>
      <c r="U40" s="39"/>
      <c r="V40" s="38"/>
      <c r="W40" s="39"/>
      <c r="X40" s="38"/>
      <c r="Y40" s="39"/>
      <c r="Z40" s="40"/>
      <c r="AA40" s="40"/>
      <c r="AB40" s="38"/>
      <c r="AC40" s="39"/>
      <c r="AD40" s="41"/>
      <c r="AE40" s="40"/>
      <c r="AF40" s="42"/>
      <c r="AG40" s="40"/>
      <c r="AH40" s="43"/>
      <c r="AI40" s="44"/>
      <c r="AJ40" s="43"/>
      <c r="AK40" s="44"/>
      <c r="AL40" s="43"/>
      <c r="AM40" s="44"/>
    </row>
    <row r="41" spans="1:39" ht="21">
      <c r="A41" s="9" t="s">
        <v>32</v>
      </c>
      <c r="B41" s="110">
        <f aca="true" t="shared" si="16" ref="B41">B23</f>
        <v>5</v>
      </c>
      <c r="C41" s="102">
        <f aca="true" t="shared" si="17" ref="C41">C23</f>
        <v>12848781769.79</v>
      </c>
      <c r="D41" s="19">
        <f>D23</f>
        <v>0</v>
      </c>
      <c r="E41" s="102">
        <f>E23</f>
        <v>0</v>
      </c>
      <c r="F41" s="19">
        <f>F23</f>
        <v>2</v>
      </c>
      <c r="G41" s="102">
        <f>G23</f>
        <v>10254882786.79</v>
      </c>
      <c r="H41" s="19">
        <f>H23</f>
        <v>0</v>
      </c>
      <c r="I41" s="102">
        <f>I23</f>
        <v>0</v>
      </c>
      <c r="J41" s="19">
        <f>J23</f>
        <v>1</v>
      </c>
      <c r="K41" s="102">
        <f>K23</f>
        <v>674949164</v>
      </c>
      <c r="L41" s="19">
        <f>L23</f>
        <v>1</v>
      </c>
      <c r="M41" s="102">
        <f>M23</f>
        <v>79215325</v>
      </c>
      <c r="N41" s="19">
        <f>N23</f>
        <v>1</v>
      </c>
      <c r="O41" s="102">
        <f>O23</f>
        <v>1839734494</v>
      </c>
      <c r="P41" s="38"/>
      <c r="Q41" s="39"/>
      <c r="R41" s="38"/>
      <c r="S41" s="39"/>
      <c r="T41" s="38"/>
      <c r="U41" s="39"/>
      <c r="V41" s="38"/>
      <c r="W41" s="39"/>
      <c r="X41" s="38"/>
      <c r="Y41" s="39"/>
      <c r="Z41" s="40"/>
      <c r="AA41" s="40"/>
      <c r="AB41" s="38"/>
      <c r="AC41" s="39"/>
      <c r="AD41" s="41"/>
      <c r="AE41" s="40"/>
      <c r="AF41" s="42"/>
      <c r="AG41" s="40"/>
      <c r="AH41" s="43"/>
      <c r="AI41" s="44"/>
      <c r="AJ41" s="43"/>
      <c r="AK41" s="44"/>
      <c r="AL41" s="43"/>
      <c r="AM41" s="44"/>
    </row>
    <row r="42" spans="1:37" ht="21">
      <c r="A42" s="9" t="s">
        <v>33</v>
      </c>
      <c r="B42" s="109">
        <f aca="true" t="shared" si="18" ref="B42:C42">B34</f>
        <v>55</v>
      </c>
      <c r="C42" s="101">
        <f t="shared" si="18"/>
        <v>252959098540.29</v>
      </c>
      <c r="D42" s="18">
        <f>D34</f>
        <v>4</v>
      </c>
      <c r="E42" s="101">
        <f>E34</f>
        <v>3556588257</v>
      </c>
      <c r="F42" s="18">
        <f>F34</f>
        <v>9</v>
      </c>
      <c r="G42" s="101">
        <f>G34</f>
        <v>125139631897.79001</v>
      </c>
      <c r="H42" s="18">
        <f>H34</f>
        <v>10</v>
      </c>
      <c r="I42" s="101">
        <f>I34</f>
        <v>13687098912</v>
      </c>
      <c r="J42" s="18">
        <f aca="true" t="shared" si="19" ref="J42:O42">J34</f>
        <v>19</v>
      </c>
      <c r="K42" s="101">
        <f t="shared" si="19"/>
        <v>40167029863</v>
      </c>
      <c r="L42" s="18">
        <f t="shared" si="19"/>
        <v>8</v>
      </c>
      <c r="M42" s="101">
        <f t="shared" si="19"/>
        <v>23909193281</v>
      </c>
      <c r="N42" s="18">
        <f t="shared" si="19"/>
        <v>5</v>
      </c>
      <c r="O42" s="101">
        <f t="shared" si="19"/>
        <v>46499556329.5</v>
      </c>
      <c r="P42" s="29"/>
      <c r="Q42" s="30"/>
      <c r="R42" s="29"/>
      <c r="S42" s="30"/>
      <c r="T42" s="29"/>
      <c r="U42" s="30"/>
      <c r="V42" s="29"/>
      <c r="W42" s="30"/>
      <c r="X42" s="32"/>
      <c r="Y42" s="32"/>
      <c r="Z42" s="29"/>
      <c r="AA42" s="30"/>
      <c r="AB42" s="33"/>
      <c r="AC42" s="32"/>
      <c r="AD42" s="34"/>
      <c r="AE42" s="32"/>
      <c r="AF42" s="35"/>
      <c r="AG42" s="36"/>
      <c r="AH42" s="35"/>
      <c r="AI42" s="36"/>
      <c r="AJ42" s="35"/>
      <c r="AK42" s="36"/>
    </row>
    <row r="46" ht="28.5">
      <c r="A46" s="11" t="s">
        <v>39</v>
      </c>
    </row>
    <row r="47" spans="1:2" ht="28.8">
      <c r="A47" s="11" t="s">
        <v>44</v>
      </c>
      <c r="B47" s="111" t="s">
        <v>62</v>
      </c>
    </row>
    <row r="48" ht="25.8">
      <c r="A48" s="10"/>
    </row>
    <row r="49" spans="2:3" ht="18.75">
      <c r="B49" s="146" t="s">
        <v>38</v>
      </c>
      <c r="C49" s="146"/>
    </row>
    <row r="50" spans="2:32" s="5" customFormat="1" ht="46.5" customHeight="1">
      <c r="B50" s="112"/>
      <c r="C50" s="98" t="s">
        <v>54</v>
      </c>
      <c r="D50" s="115" t="s">
        <v>105</v>
      </c>
      <c r="E50" s="115" t="s">
        <v>60</v>
      </c>
      <c r="F50" s="115" t="s">
        <v>46</v>
      </c>
      <c r="G50" s="112"/>
      <c r="H50" s="103"/>
      <c r="I50" s="112"/>
      <c r="J50" s="103"/>
      <c r="K50" s="112"/>
      <c r="L50" s="103"/>
      <c r="M50" s="112"/>
      <c r="N50" s="103"/>
      <c r="O50" s="112"/>
      <c r="P50" s="103"/>
      <c r="Q50" s="112"/>
      <c r="R50" s="103"/>
      <c r="S50" s="112"/>
      <c r="T50" s="103"/>
      <c r="U50" s="112"/>
      <c r="V50" s="103"/>
      <c r="W50" s="112"/>
      <c r="X50" s="103"/>
      <c r="Y50" s="112"/>
      <c r="Z50" s="103"/>
      <c r="AA50" s="112"/>
      <c r="AB50" s="103"/>
      <c r="AC50" s="112"/>
      <c r="AD50" s="103"/>
      <c r="AE50" s="112"/>
      <c r="AF50" s="103"/>
    </row>
    <row r="51" spans="2:37" ht="21">
      <c r="B51" s="113" t="s">
        <v>31</v>
      </c>
      <c r="C51" s="104">
        <f>F51+E51+D51</f>
        <v>240110.31677049998</v>
      </c>
      <c r="D51" s="104">
        <f>(E40+G40)/1000000</f>
        <v>118441.337368</v>
      </c>
      <c r="E51" s="104">
        <f>(I40+K40)/1000000</f>
        <v>53179.179611</v>
      </c>
      <c r="F51" s="104">
        <f>(M40+O40)/1000000</f>
        <v>68489.7997915</v>
      </c>
      <c r="G51" s="106"/>
      <c r="H51" s="97"/>
      <c r="I51" s="106"/>
      <c r="J51" s="97"/>
      <c r="K51" s="106"/>
      <c r="L51" s="97"/>
      <c r="M51" s="106"/>
      <c r="N51" s="97"/>
      <c r="O51" s="106"/>
      <c r="P51" s="97"/>
      <c r="Q51" s="106"/>
      <c r="R51" s="97"/>
      <c r="S51" s="106"/>
      <c r="T51" s="97"/>
      <c r="U51" s="106"/>
      <c r="V51" s="97"/>
      <c r="W51" s="106"/>
      <c r="X51" s="97"/>
      <c r="Y51" s="106"/>
      <c r="Z51" s="97"/>
      <c r="AA51" s="106"/>
      <c r="AB51" s="97"/>
      <c r="AC51" s="106"/>
      <c r="AD51" s="97"/>
      <c r="AE51" s="106"/>
      <c r="AF51" s="97"/>
      <c r="AG51"/>
      <c r="AH51"/>
      <c r="AI51"/>
      <c r="AJ51"/>
      <c r="AK51"/>
    </row>
    <row r="52" spans="2:37" ht="21">
      <c r="B52" s="113" t="s">
        <v>36</v>
      </c>
      <c r="C52" s="104">
        <f>F52+E52+D52</f>
        <v>12848.781769790003</v>
      </c>
      <c r="D52" s="104">
        <f>(E41+G41)/1000000</f>
        <v>10254.882786790002</v>
      </c>
      <c r="E52" s="104">
        <f>(I41+K41)/1000000</f>
        <v>674.949164</v>
      </c>
      <c r="F52" s="104">
        <f>(M41+O41)/1000000</f>
        <v>1918.949819</v>
      </c>
      <c r="G52" s="106"/>
      <c r="H52" s="97"/>
      <c r="I52" s="106"/>
      <c r="J52" s="97"/>
      <c r="K52" s="106"/>
      <c r="L52" s="97"/>
      <c r="M52" s="106"/>
      <c r="N52" s="97"/>
      <c r="O52" s="106"/>
      <c r="P52" s="97"/>
      <c r="Q52" s="106"/>
      <c r="R52" s="97"/>
      <c r="S52" s="106"/>
      <c r="T52" s="97"/>
      <c r="U52" s="106"/>
      <c r="V52" s="97"/>
      <c r="W52" s="106"/>
      <c r="X52" s="97"/>
      <c r="Y52" s="106"/>
      <c r="Z52" s="97"/>
      <c r="AA52" s="106"/>
      <c r="AB52" s="97"/>
      <c r="AC52" s="106"/>
      <c r="AD52" s="97"/>
      <c r="AE52" s="106"/>
      <c r="AF52" s="97"/>
      <c r="AG52"/>
      <c r="AH52"/>
      <c r="AI52"/>
      <c r="AJ52"/>
      <c r="AK52"/>
    </row>
    <row r="53" spans="2:37" ht="21">
      <c r="B53" s="113" t="s">
        <v>33</v>
      </c>
      <c r="C53" s="102">
        <f>+C51+C52</f>
        <v>252959.09854028997</v>
      </c>
      <c r="D53" s="102">
        <f>+D51+D52</f>
        <v>128696.22015478999</v>
      </c>
      <c r="E53" s="102">
        <f>+E51+E52</f>
        <v>53854.128775</v>
      </c>
      <c r="F53" s="102">
        <f>+F51+F52</f>
        <v>70408.7496105</v>
      </c>
      <c r="G53" s="106"/>
      <c r="H53" s="97"/>
      <c r="I53" s="106"/>
      <c r="J53" s="97"/>
      <c r="K53" s="106"/>
      <c r="L53" s="97"/>
      <c r="M53" s="106"/>
      <c r="N53" s="97"/>
      <c r="O53" s="106"/>
      <c r="P53" s="97"/>
      <c r="Q53" s="106"/>
      <c r="R53" s="97"/>
      <c r="S53" s="106"/>
      <c r="T53" s="97"/>
      <c r="U53" s="106"/>
      <c r="V53" s="97"/>
      <c r="W53" s="106"/>
      <c r="X53" s="97"/>
      <c r="Y53" s="106"/>
      <c r="Z53" s="97"/>
      <c r="AA53" s="106"/>
      <c r="AB53" s="97"/>
      <c r="AC53" s="106"/>
      <c r="AD53" s="97"/>
      <c r="AE53" s="106"/>
      <c r="AF53" s="97"/>
      <c r="AG53"/>
      <c r="AH53"/>
      <c r="AI53"/>
      <c r="AJ53"/>
      <c r="AK53"/>
    </row>
    <row r="54" ht="15">
      <c r="D54" s="97"/>
    </row>
    <row r="55" ht="15">
      <c r="D55" s="97"/>
    </row>
    <row r="56" spans="3:4" ht="23.25" customHeight="1">
      <c r="C56" s="105" t="s">
        <v>37</v>
      </c>
      <c r="D56" s="97"/>
    </row>
    <row r="57" spans="2:32" s="5" customFormat="1" ht="48" customHeight="1">
      <c r="B57" s="112"/>
      <c r="C57" s="131" t="s">
        <v>54</v>
      </c>
      <c r="D57" s="115" t="s">
        <v>105</v>
      </c>
      <c r="E57" s="115" t="s">
        <v>60</v>
      </c>
      <c r="F57" s="115" t="s">
        <v>46</v>
      </c>
      <c r="G57" s="112"/>
      <c r="H57" s="103"/>
      <c r="I57" s="112"/>
      <c r="J57" s="103"/>
      <c r="K57" s="112"/>
      <c r="L57" s="103"/>
      <c r="M57" s="112"/>
      <c r="N57" s="103"/>
      <c r="O57" s="112"/>
      <c r="P57" s="103"/>
      <c r="Q57" s="112"/>
      <c r="R57" s="103"/>
      <c r="S57" s="112"/>
      <c r="T57" s="103"/>
      <c r="U57" s="112"/>
      <c r="V57" s="103"/>
      <c r="W57" s="112"/>
      <c r="X57" s="103"/>
      <c r="Y57" s="112"/>
      <c r="Z57" s="103"/>
      <c r="AA57" s="112"/>
      <c r="AB57" s="103"/>
      <c r="AC57" s="112"/>
      <c r="AD57" s="103"/>
      <c r="AE57" s="112"/>
      <c r="AF57" s="103"/>
    </row>
    <row r="58" spans="2:37" ht="21">
      <c r="B58" s="113" t="s">
        <v>31</v>
      </c>
      <c r="C58" s="114">
        <f>+F58+E58+D58</f>
        <v>50</v>
      </c>
      <c r="D58" s="114">
        <f>D40+F40</f>
        <v>11</v>
      </c>
      <c r="E58" s="114">
        <f>H40+J40</f>
        <v>28</v>
      </c>
      <c r="F58" s="114">
        <f>L40+N40</f>
        <v>11</v>
      </c>
      <c r="G58" s="106"/>
      <c r="H58" s="97"/>
      <c r="I58" s="106"/>
      <c r="J58" s="97"/>
      <c r="K58" s="106"/>
      <c r="L58" s="97"/>
      <c r="M58" s="106"/>
      <c r="N58" s="97"/>
      <c r="O58" s="106"/>
      <c r="P58" s="97"/>
      <c r="Q58" s="106"/>
      <c r="R58" s="97"/>
      <c r="S58" s="106"/>
      <c r="T58" s="97"/>
      <c r="U58" s="106"/>
      <c r="V58" s="97"/>
      <c r="W58" s="106"/>
      <c r="X58" s="97"/>
      <c r="Y58" s="106"/>
      <c r="Z58" s="97"/>
      <c r="AA58" s="106"/>
      <c r="AB58" s="97"/>
      <c r="AC58" s="106"/>
      <c r="AD58" s="97"/>
      <c r="AE58" s="106"/>
      <c r="AF58" s="97"/>
      <c r="AG58"/>
      <c r="AH58"/>
      <c r="AI58"/>
      <c r="AJ58"/>
      <c r="AK58"/>
    </row>
    <row r="59" spans="2:37" ht="21">
      <c r="B59" s="113" t="s">
        <v>36</v>
      </c>
      <c r="C59" s="114">
        <f>+F59+E59+D59</f>
        <v>5</v>
      </c>
      <c r="D59" s="114">
        <f>D41+F41</f>
        <v>2</v>
      </c>
      <c r="E59" s="114">
        <f>H41+J41</f>
        <v>1</v>
      </c>
      <c r="F59" s="114">
        <f>L41+N41</f>
        <v>2</v>
      </c>
      <c r="G59" s="106"/>
      <c r="H59" s="97"/>
      <c r="I59" s="106"/>
      <c r="J59" s="97"/>
      <c r="K59" s="106"/>
      <c r="L59" s="97"/>
      <c r="M59" s="106"/>
      <c r="N59" s="97"/>
      <c r="O59" s="106"/>
      <c r="P59" s="97"/>
      <c r="Q59" s="106"/>
      <c r="R59" s="97"/>
      <c r="S59" s="106"/>
      <c r="T59" s="97"/>
      <c r="U59" s="106"/>
      <c r="V59" s="97"/>
      <c r="W59" s="106"/>
      <c r="X59" s="97"/>
      <c r="Y59" s="106"/>
      <c r="Z59" s="97"/>
      <c r="AA59" s="106"/>
      <c r="AB59" s="97"/>
      <c r="AC59" s="106"/>
      <c r="AD59" s="97"/>
      <c r="AE59" s="106"/>
      <c r="AF59" s="97"/>
      <c r="AG59"/>
      <c r="AH59"/>
      <c r="AI59"/>
      <c r="AJ59"/>
      <c r="AK59"/>
    </row>
    <row r="60" spans="2:37" ht="21">
      <c r="B60" s="113" t="s">
        <v>33</v>
      </c>
      <c r="C60" s="114">
        <f>+F60+E60+D60</f>
        <v>55</v>
      </c>
      <c r="D60" s="114">
        <f>SUM(D58:D59)</f>
        <v>13</v>
      </c>
      <c r="E60" s="114">
        <f>SUM(E58:E59)</f>
        <v>29</v>
      </c>
      <c r="F60" s="114">
        <f>SUM(F58:F59)</f>
        <v>13</v>
      </c>
      <c r="G60" s="106"/>
      <c r="H60" s="97"/>
      <c r="I60" s="106"/>
      <c r="J60" s="97"/>
      <c r="K60" s="106"/>
      <c r="L60" s="97"/>
      <c r="M60" s="106"/>
      <c r="N60" s="97"/>
      <c r="O60" s="106"/>
      <c r="P60" s="97"/>
      <c r="Q60" s="106"/>
      <c r="R60" s="97"/>
      <c r="S60" s="106"/>
      <c r="T60" s="97"/>
      <c r="U60" s="106"/>
      <c r="V60" s="97"/>
      <c r="W60" s="106"/>
      <c r="X60" s="97"/>
      <c r="Y60" s="106"/>
      <c r="Z60" s="97"/>
      <c r="AA60" s="106"/>
      <c r="AB60" s="97"/>
      <c r="AC60" s="106"/>
      <c r="AD60" s="97"/>
      <c r="AE60" s="106"/>
      <c r="AF60" s="97"/>
      <c r="AG60"/>
      <c r="AH60"/>
      <c r="AI60"/>
      <c r="AJ60"/>
      <c r="AK60"/>
    </row>
    <row r="61" ht="15">
      <c r="D61" s="97"/>
    </row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spans="1:37" s="5" customFormat="1" ht="31.5" customHeight="1">
      <c r="A85" s="13" t="s">
        <v>40</v>
      </c>
      <c r="B85" s="112"/>
      <c r="C85" s="103"/>
      <c r="D85" s="112"/>
      <c r="E85" s="103"/>
      <c r="F85" s="112"/>
      <c r="G85" s="103"/>
      <c r="H85" s="112"/>
      <c r="I85" s="103"/>
      <c r="J85" s="112"/>
      <c r="K85" s="103"/>
      <c r="L85" s="112"/>
      <c r="M85" s="103"/>
      <c r="N85" s="112"/>
      <c r="O85" s="103"/>
      <c r="P85" s="112"/>
      <c r="Q85" s="103"/>
      <c r="R85" s="112"/>
      <c r="S85" s="103"/>
      <c r="T85" s="112"/>
      <c r="U85" s="103"/>
      <c r="V85" s="112"/>
      <c r="W85" s="103"/>
      <c r="X85" s="112"/>
      <c r="Y85" s="103"/>
      <c r="Z85" s="112"/>
      <c r="AA85" s="103"/>
      <c r="AB85" s="112"/>
      <c r="AC85" s="103"/>
      <c r="AD85" s="112"/>
      <c r="AE85" s="103"/>
      <c r="AF85" s="112"/>
      <c r="AG85" s="103"/>
      <c r="AH85" s="112"/>
      <c r="AI85" s="103"/>
      <c r="AJ85" s="112"/>
      <c r="AK85" s="103"/>
    </row>
    <row r="86" ht="18">
      <c r="A86" s="12" t="s">
        <v>41</v>
      </c>
    </row>
  </sheetData>
  <mergeCells count="79">
    <mergeCell ref="L38:M38"/>
    <mergeCell ref="J16:K16"/>
    <mergeCell ref="D5:E5"/>
    <mergeCell ref="D16:E16"/>
    <mergeCell ref="D27:E27"/>
    <mergeCell ref="D38:E38"/>
    <mergeCell ref="Z5:AA5"/>
    <mergeCell ref="N5:O5"/>
    <mergeCell ref="L5:M5"/>
    <mergeCell ref="L16:M16"/>
    <mergeCell ref="L27:M27"/>
    <mergeCell ref="AF5:AG5"/>
    <mergeCell ref="AH16:AI16"/>
    <mergeCell ref="AF16:AG16"/>
    <mergeCell ref="AH27:AI27"/>
    <mergeCell ref="AF27:AG27"/>
    <mergeCell ref="AL5:AM5"/>
    <mergeCell ref="AD38:AE38"/>
    <mergeCell ref="AJ5:AK5"/>
    <mergeCell ref="R16:S16"/>
    <mergeCell ref="X38:Y38"/>
    <mergeCell ref="V27:W27"/>
    <mergeCell ref="AL16:AM16"/>
    <mergeCell ref="AF38:AG38"/>
    <mergeCell ref="Z16:AA16"/>
    <mergeCell ref="Z27:AA27"/>
    <mergeCell ref="Z38:AA38"/>
    <mergeCell ref="AJ27:AK27"/>
    <mergeCell ref="AH5:AI5"/>
    <mergeCell ref="AD5:AE5"/>
    <mergeCell ref="AD16:AE16"/>
    <mergeCell ref="AD27:AE27"/>
    <mergeCell ref="AL38:AM38"/>
    <mergeCell ref="N38:O38"/>
    <mergeCell ref="N16:O16"/>
    <mergeCell ref="N27:O27"/>
    <mergeCell ref="P38:Q38"/>
    <mergeCell ref="R38:S38"/>
    <mergeCell ref="T27:U27"/>
    <mergeCell ref="R27:S27"/>
    <mergeCell ref="T38:U38"/>
    <mergeCell ref="AJ38:AK38"/>
    <mergeCell ref="AJ16:AK16"/>
    <mergeCell ref="AL27:AM27"/>
    <mergeCell ref="AH38:AI38"/>
    <mergeCell ref="V38:W38"/>
    <mergeCell ref="AB38:AC38"/>
    <mergeCell ref="A1:C1"/>
    <mergeCell ref="A2:C2"/>
    <mergeCell ref="AB5:AC5"/>
    <mergeCell ref="AB16:AC16"/>
    <mergeCell ref="AB27:AC27"/>
    <mergeCell ref="X5:Y5"/>
    <mergeCell ref="X16:Y16"/>
    <mergeCell ref="X27:Y27"/>
    <mergeCell ref="P27:Q27"/>
    <mergeCell ref="T5:U5"/>
    <mergeCell ref="P16:Q16"/>
    <mergeCell ref="T16:U16"/>
    <mergeCell ref="V5:W5"/>
    <mergeCell ref="V16:W16"/>
    <mergeCell ref="P5:Q5"/>
    <mergeCell ref="R5:S5"/>
    <mergeCell ref="B49:C49"/>
    <mergeCell ref="B38:C38"/>
    <mergeCell ref="B5:C5"/>
    <mergeCell ref="B16:C16"/>
    <mergeCell ref="B27:C27"/>
    <mergeCell ref="J27:K27"/>
    <mergeCell ref="J38:K38"/>
    <mergeCell ref="J5:K5"/>
    <mergeCell ref="H5:I5"/>
    <mergeCell ref="F5:G5"/>
    <mergeCell ref="F16:G16"/>
    <mergeCell ref="F27:G27"/>
    <mergeCell ref="F38:G38"/>
    <mergeCell ref="H16:I16"/>
    <mergeCell ref="H27:I27"/>
    <mergeCell ref="H38:I38"/>
  </mergeCells>
  <printOptions/>
  <pageMargins left="0.31496062992125984" right="0.41" top="0.5118110236220472" bottom="0.5118110236220472" header="0.31496062992125984" footer="0.31496062992125984"/>
  <pageSetup fitToHeight="0" fitToWidth="1" horizontalDpi="600" verticalDpi="600" orientation="landscape" scale="25" r:id="rId2"/>
  <ignoredErrors>
    <ignoredError sqref="H31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0"/>
  <sheetViews>
    <sheetView showGridLines="0" zoomScale="80" zoomScaleNormal="80" workbookViewId="0" topLeftCell="A1">
      <selection activeCell="B28" sqref="B28:B29"/>
    </sheetView>
  </sheetViews>
  <sheetFormatPr defaultColWidth="11.421875" defaultRowHeight="15"/>
  <cols>
    <col min="2" max="2" width="18.57421875" style="0" bestFit="1" customWidth="1"/>
    <col min="3" max="3" width="18.28125" style="0" customWidth="1"/>
    <col min="4" max="4" width="15.00390625" style="0" customWidth="1"/>
    <col min="5" max="5" width="25.8515625" style="0" customWidth="1"/>
    <col min="6" max="6" width="54.8515625" style="0" customWidth="1"/>
    <col min="7" max="7" width="34.00390625" style="0" customWidth="1"/>
    <col min="8" max="8" width="21.7109375" style="87" bestFit="1" customWidth="1"/>
    <col min="9" max="9" width="20.7109375" style="0" customWidth="1"/>
    <col min="10" max="10" width="28.57421875" style="0" customWidth="1"/>
    <col min="11" max="11" width="26.140625" style="0" customWidth="1"/>
    <col min="12" max="12" width="28.57421875" style="0" customWidth="1"/>
    <col min="13" max="13" width="23.7109375" style="0" customWidth="1"/>
    <col min="14" max="14" width="27.421875" style="0" customWidth="1"/>
  </cols>
  <sheetData>
    <row r="1" spans="1:7" ht="25.8">
      <c r="A1" s="187" t="s">
        <v>10</v>
      </c>
      <c r="B1" s="187"/>
      <c r="C1" s="187"/>
      <c r="D1" s="187"/>
      <c r="F1" s="184" t="s">
        <v>63</v>
      </c>
      <c r="G1" s="184"/>
    </row>
    <row r="2" spans="1:7" ht="25.8">
      <c r="A2" s="15"/>
      <c r="B2" s="15"/>
      <c r="C2" s="15"/>
      <c r="D2" s="15"/>
      <c r="F2" s="16"/>
      <c r="G2" s="16"/>
    </row>
    <row r="3" spans="1:14" ht="21" hidden="1">
      <c r="A3" s="14"/>
      <c r="B3" s="14"/>
      <c r="C3" s="171" t="s">
        <v>43</v>
      </c>
      <c r="D3" s="171"/>
      <c r="E3" s="171"/>
      <c r="F3" s="171"/>
      <c r="G3" s="171"/>
      <c r="H3" s="171"/>
      <c r="I3" s="171"/>
      <c r="N3" s="63"/>
    </row>
    <row r="4" ht="15.75" customHeight="1" hidden="1">
      <c r="N4" s="63"/>
    </row>
    <row r="5" spans="1:14" ht="15" hidden="1">
      <c r="A5" s="185" t="s">
        <v>24</v>
      </c>
      <c r="B5" s="161" t="s">
        <v>8</v>
      </c>
      <c r="C5" s="161" t="s">
        <v>0</v>
      </c>
      <c r="D5" s="161" t="s">
        <v>1</v>
      </c>
      <c r="E5" s="161" t="s">
        <v>2</v>
      </c>
      <c r="F5" s="161" t="s">
        <v>3</v>
      </c>
      <c r="G5" s="161" t="s">
        <v>4</v>
      </c>
      <c r="H5" s="182" t="s">
        <v>5</v>
      </c>
      <c r="I5" s="73" t="s">
        <v>6</v>
      </c>
      <c r="J5" s="176" t="s">
        <v>9</v>
      </c>
      <c r="K5" s="177"/>
      <c r="L5" s="156" t="s">
        <v>12</v>
      </c>
      <c r="M5" s="178"/>
      <c r="N5" s="179"/>
    </row>
    <row r="6" spans="1:14" ht="15.75" customHeight="1" hidden="1">
      <c r="A6" s="186"/>
      <c r="B6" s="170"/>
      <c r="C6" s="170"/>
      <c r="D6" s="170"/>
      <c r="E6" s="170"/>
      <c r="F6" s="170"/>
      <c r="G6" s="170"/>
      <c r="H6" s="183"/>
      <c r="I6" s="74" t="s">
        <v>7</v>
      </c>
      <c r="J6" s="2" t="s">
        <v>2</v>
      </c>
      <c r="K6" s="2" t="s">
        <v>11</v>
      </c>
      <c r="L6" s="74" t="s">
        <v>13</v>
      </c>
      <c r="M6" s="74" t="s">
        <v>14</v>
      </c>
      <c r="N6" s="74" t="s">
        <v>15</v>
      </c>
    </row>
    <row r="7" spans="1:14" ht="55.2" customHeight="1" hidden="1">
      <c r="A7" s="193">
        <v>1</v>
      </c>
      <c r="B7" s="153"/>
      <c r="C7" s="154"/>
      <c r="D7" s="154"/>
      <c r="E7" s="154"/>
      <c r="F7" s="154"/>
      <c r="G7" s="165"/>
      <c r="H7" s="166"/>
      <c r="I7" s="135"/>
      <c r="J7" s="161"/>
      <c r="K7" s="163"/>
      <c r="L7" s="180"/>
      <c r="M7" s="180"/>
      <c r="N7" s="180"/>
    </row>
    <row r="8" spans="1:14" ht="15.75" customHeight="1" hidden="1">
      <c r="A8" s="194"/>
      <c r="B8" s="153"/>
      <c r="C8" s="154"/>
      <c r="D8" s="154"/>
      <c r="E8" s="154"/>
      <c r="F8" s="154"/>
      <c r="G8" s="165"/>
      <c r="H8" s="166"/>
      <c r="I8" s="83"/>
      <c r="J8" s="162"/>
      <c r="K8" s="167"/>
      <c r="L8" s="181"/>
      <c r="M8" s="181"/>
      <c r="N8" s="181"/>
    </row>
    <row r="9" spans="1:7" ht="19.5" customHeight="1" hidden="1">
      <c r="A9" s="75"/>
      <c r="B9" s="75"/>
      <c r="C9" s="75"/>
      <c r="D9" s="75"/>
      <c r="F9" s="76"/>
      <c r="G9" s="76"/>
    </row>
    <row r="10" spans="1:14" ht="21">
      <c r="A10" s="14"/>
      <c r="B10" s="14"/>
      <c r="C10" s="171" t="s">
        <v>42</v>
      </c>
      <c r="D10" s="171"/>
      <c r="E10" s="171"/>
      <c r="F10" s="171"/>
      <c r="G10" s="171"/>
      <c r="H10" s="171"/>
      <c r="I10" s="171"/>
      <c r="N10" s="63"/>
    </row>
    <row r="11" ht="15.75" customHeight="1">
      <c r="N11" s="63"/>
    </row>
    <row r="12" spans="1:14" ht="15">
      <c r="A12" s="185" t="s">
        <v>24</v>
      </c>
      <c r="B12" s="161" t="s">
        <v>8</v>
      </c>
      <c r="C12" s="161" t="s">
        <v>0</v>
      </c>
      <c r="D12" s="161" t="s">
        <v>1</v>
      </c>
      <c r="E12" s="161" t="s">
        <v>2</v>
      </c>
      <c r="F12" s="161" t="s">
        <v>3</v>
      </c>
      <c r="G12" s="161" t="s">
        <v>4</v>
      </c>
      <c r="H12" s="182" t="s">
        <v>5</v>
      </c>
      <c r="I12" s="61" t="s">
        <v>6</v>
      </c>
      <c r="J12" s="176" t="s">
        <v>9</v>
      </c>
      <c r="K12" s="177"/>
      <c r="L12" s="156" t="s">
        <v>12</v>
      </c>
      <c r="M12" s="178"/>
      <c r="N12" s="179"/>
    </row>
    <row r="13" spans="1:14" ht="15.75" customHeight="1">
      <c r="A13" s="186"/>
      <c r="B13" s="170"/>
      <c r="C13" s="170"/>
      <c r="D13" s="170"/>
      <c r="E13" s="170"/>
      <c r="F13" s="170"/>
      <c r="G13" s="170"/>
      <c r="H13" s="183"/>
      <c r="I13" s="62" t="s">
        <v>7</v>
      </c>
      <c r="J13" s="2" t="s">
        <v>2</v>
      </c>
      <c r="K13" s="2" t="s">
        <v>11</v>
      </c>
      <c r="L13" s="62" t="s">
        <v>13</v>
      </c>
      <c r="M13" s="62" t="s">
        <v>14</v>
      </c>
      <c r="N13" s="62" t="s">
        <v>15</v>
      </c>
    </row>
    <row r="14" spans="1:14" ht="60.6" customHeight="1">
      <c r="A14" s="193">
        <v>1</v>
      </c>
      <c r="B14" s="157" t="s">
        <v>65</v>
      </c>
      <c r="C14" s="154" t="s">
        <v>55</v>
      </c>
      <c r="D14" s="154" t="s">
        <v>49</v>
      </c>
      <c r="E14" s="154" t="s">
        <v>66</v>
      </c>
      <c r="F14" s="154" t="s">
        <v>67</v>
      </c>
      <c r="G14" s="165" t="s">
        <v>68</v>
      </c>
      <c r="H14" s="166">
        <v>336949369</v>
      </c>
      <c r="I14" s="143" t="s">
        <v>50</v>
      </c>
      <c r="J14" s="161" t="s">
        <v>69</v>
      </c>
      <c r="K14" s="163" t="s">
        <v>75</v>
      </c>
      <c r="L14" s="180" t="s">
        <v>77</v>
      </c>
      <c r="M14" s="180" t="s">
        <v>76</v>
      </c>
      <c r="N14" s="180"/>
    </row>
    <row r="15" spans="1:14" ht="15.75" customHeight="1">
      <c r="A15" s="194"/>
      <c r="B15" s="157"/>
      <c r="C15" s="154"/>
      <c r="D15" s="154"/>
      <c r="E15" s="154"/>
      <c r="F15" s="154"/>
      <c r="G15" s="165"/>
      <c r="H15" s="166"/>
      <c r="I15" s="83">
        <v>44644</v>
      </c>
      <c r="J15" s="162"/>
      <c r="K15" s="167"/>
      <c r="L15" s="181"/>
      <c r="M15" s="181"/>
      <c r="N15" s="181"/>
    </row>
    <row r="16" spans="1:14" ht="15" customHeight="1">
      <c r="A16" s="55"/>
      <c r="B16" s="56"/>
      <c r="C16" s="57"/>
      <c r="D16" s="57"/>
      <c r="E16" s="57"/>
      <c r="F16" s="57"/>
      <c r="G16" s="58"/>
      <c r="H16" s="88"/>
      <c r="I16" s="59"/>
      <c r="J16" s="45"/>
      <c r="K16" s="46"/>
      <c r="L16" s="47"/>
      <c r="M16" s="47"/>
      <c r="N16" s="47"/>
    </row>
    <row r="17" spans="1:14" ht="21">
      <c r="A17" s="14"/>
      <c r="B17" s="14"/>
      <c r="C17" s="197" t="s">
        <v>45</v>
      </c>
      <c r="D17" s="197"/>
      <c r="E17" s="197"/>
      <c r="F17" s="197"/>
      <c r="G17" s="197"/>
      <c r="H17" s="197"/>
      <c r="I17" s="197"/>
      <c r="J17" s="14"/>
      <c r="N17" s="63"/>
    </row>
    <row r="18" spans="3:14" ht="15.75" customHeight="1">
      <c r="C18" s="48"/>
      <c r="D18" s="48"/>
      <c r="E18" s="48"/>
      <c r="F18" s="48"/>
      <c r="G18" s="48"/>
      <c r="H18" s="89"/>
      <c r="I18" s="48"/>
      <c r="N18" s="63"/>
    </row>
    <row r="19" spans="1:14" ht="15">
      <c r="A19" s="195" t="s">
        <v>24</v>
      </c>
      <c r="B19" s="161" t="s">
        <v>8</v>
      </c>
      <c r="C19" s="172" t="s">
        <v>0</v>
      </c>
      <c r="D19" s="172" t="s">
        <v>1</v>
      </c>
      <c r="E19" s="172" t="s">
        <v>2</v>
      </c>
      <c r="F19" s="172" t="s">
        <v>3</v>
      </c>
      <c r="G19" s="172" t="s">
        <v>4</v>
      </c>
      <c r="H19" s="174" t="s">
        <v>5</v>
      </c>
      <c r="I19" s="49" t="s">
        <v>6</v>
      </c>
      <c r="J19" s="176" t="s">
        <v>9</v>
      </c>
      <c r="K19" s="177"/>
      <c r="L19" s="156" t="s">
        <v>12</v>
      </c>
      <c r="M19" s="178"/>
      <c r="N19" s="179"/>
    </row>
    <row r="20" spans="1:14" ht="15">
      <c r="A20" s="196"/>
      <c r="B20" s="170"/>
      <c r="C20" s="173"/>
      <c r="D20" s="173"/>
      <c r="E20" s="173"/>
      <c r="F20" s="173"/>
      <c r="G20" s="173"/>
      <c r="H20" s="175"/>
      <c r="I20" s="118" t="s">
        <v>7</v>
      </c>
      <c r="J20" s="2" t="s">
        <v>2</v>
      </c>
      <c r="K20" s="1" t="s">
        <v>11</v>
      </c>
      <c r="L20" s="117" t="s">
        <v>13</v>
      </c>
      <c r="M20" s="117" t="s">
        <v>14</v>
      </c>
      <c r="N20" s="117" t="s">
        <v>15</v>
      </c>
    </row>
    <row r="21" spans="1:14" ht="82.8" customHeight="1">
      <c r="A21" s="189">
        <v>1</v>
      </c>
      <c r="B21" s="157" t="s">
        <v>78</v>
      </c>
      <c r="C21" s="158" t="s">
        <v>55</v>
      </c>
      <c r="D21" s="158" t="s">
        <v>49</v>
      </c>
      <c r="E21" s="158" t="s">
        <v>79</v>
      </c>
      <c r="F21" s="158" t="s">
        <v>80</v>
      </c>
      <c r="G21" s="159" t="s">
        <v>81</v>
      </c>
      <c r="H21" s="160">
        <v>500000000</v>
      </c>
      <c r="I21" s="142" t="s">
        <v>50</v>
      </c>
      <c r="J21" s="161" t="s">
        <v>85</v>
      </c>
      <c r="K21" s="163" t="s">
        <v>82</v>
      </c>
      <c r="L21" s="180" t="s">
        <v>83</v>
      </c>
      <c r="M21" s="180" t="s">
        <v>84</v>
      </c>
      <c r="N21" s="180"/>
    </row>
    <row r="22" spans="1:14" ht="15.75" customHeight="1">
      <c r="A22" s="190"/>
      <c r="B22" s="157"/>
      <c r="C22" s="158"/>
      <c r="D22" s="158"/>
      <c r="E22" s="158"/>
      <c r="F22" s="158"/>
      <c r="G22" s="159"/>
      <c r="H22" s="160"/>
      <c r="I22" s="52">
        <v>44643</v>
      </c>
      <c r="J22" s="162"/>
      <c r="K22" s="167"/>
      <c r="L22" s="181"/>
      <c r="M22" s="181"/>
      <c r="N22" s="181"/>
    </row>
    <row r="23" spans="1:14" ht="15.75" customHeight="1">
      <c r="A23" s="55"/>
      <c r="B23" s="56"/>
      <c r="C23" s="70"/>
      <c r="D23" s="70"/>
      <c r="E23" s="70"/>
      <c r="F23" s="70"/>
      <c r="G23" s="71"/>
      <c r="H23" s="90"/>
      <c r="I23" s="72"/>
      <c r="J23" s="45"/>
      <c r="K23" s="46"/>
      <c r="L23" s="47"/>
      <c r="M23" s="47"/>
      <c r="N23" s="47"/>
    </row>
    <row r="24" spans="1:14" ht="21">
      <c r="A24" s="3"/>
      <c r="B24" s="171" t="s">
        <v>18</v>
      </c>
      <c r="C24" s="171"/>
      <c r="D24" s="171"/>
      <c r="E24" s="171"/>
      <c r="F24" s="171"/>
      <c r="G24" s="171"/>
      <c r="H24" s="171"/>
      <c r="I24" s="171"/>
      <c r="J24" s="60"/>
      <c r="K24" s="60"/>
      <c r="L24" s="60"/>
      <c r="M24" s="60"/>
      <c r="N24" s="60"/>
    </row>
    <row r="25" spans="1:14" ht="15">
      <c r="A25" s="3"/>
      <c r="B25" s="60"/>
      <c r="C25" s="48"/>
      <c r="D25" s="48"/>
      <c r="E25" s="48"/>
      <c r="F25" s="48"/>
      <c r="G25" s="48"/>
      <c r="H25" s="89"/>
      <c r="I25" s="48"/>
      <c r="J25" s="60"/>
      <c r="K25" s="60"/>
      <c r="L25" s="60"/>
      <c r="M25" s="60"/>
      <c r="N25" s="60"/>
    </row>
    <row r="26" spans="1:14" ht="15">
      <c r="A26" s="195" t="s">
        <v>24</v>
      </c>
      <c r="B26" s="161" t="s">
        <v>8</v>
      </c>
      <c r="C26" s="172" t="s">
        <v>0</v>
      </c>
      <c r="D26" s="172" t="s">
        <v>1</v>
      </c>
      <c r="E26" s="172" t="s">
        <v>2</v>
      </c>
      <c r="F26" s="172" t="s">
        <v>3</v>
      </c>
      <c r="G26" s="172" t="s">
        <v>4</v>
      </c>
      <c r="H26" s="174" t="s">
        <v>5</v>
      </c>
      <c r="I26" s="49" t="s">
        <v>6</v>
      </c>
      <c r="J26" s="176" t="s">
        <v>9</v>
      </c>
      <c r="K26" s="177"/>
      <c r="L26" s="156" t="s">
        <v>12</v>
      </c>
      <c r="M26" s="178"/>
      <c r="N26" s="179"/>
    </row>
    <row r="27" spans="1:14" ht="15">
      <c r="A27" s="196"/>
      <c r="B27" s="170"/>
      <c r="C27" s="173"/>
      <c r="D27" s="173"/>
      <c r="E27" s="173"/>
      <c r="F27" s="173"/>
      <c r="G27" s="173"/>
      <c r="H27" s="175"/>
      <c r="I27" s="54" t="s">
        <v>7</v>
      </c>
      <c r="J27" s="2" t="s">
        <v>2</v>
      </c>
      <c r="K27" s="1" t="s">
        <v>11</v>
      </c>
      <c r="L27" s="53" t="s">
        <v>13</v>
      </c>
      <c r="M27" s="53" t="s">
        <v>14</v>
      </c>
      <c r="N27" s="53" t="s">
        <v>15</v>
      </c>
    </row>
    <row r="28" spans="1:14" ht="79.8" customHeight="1">
      <c r="A28" s="156">
        <v>1</v>
      </c>
      <c r="B28" s="157" t="s">
        <v>86</v>
      </c>
      <c r="C28" s="158" t="s">
        <v>47</v>
      </c>
      <c r="D28" s="158" t="s">
        <v>70</v>
      </c>
      <c r="E28" s="158" t="s">
        <v>87</v>
      </c>
      <c r="F28" s="158" t="s">
        <v>88</v>
      </c>
      <c r="G28" s="159" t="s">
        <v>94</v>
      </c>
      <c r="H28" s="160">
        <v>558343739</v>
      </c>
      <c r="I28" s="142" t="s">
        <v>71</v>
      </c>
      <c r="J28" s="168" t="s">
        <v>103</v>
      </c>
      <c r="K28" s="163" t="s">
        <v>96</v>
      </c>
      <c r="L28" s="150" t="s">
        <v>97</v>
      </c>
      <c r="M28" s="150"/>
      <c r="N28" s="150"/>
    </row>
    <row r="29" spans="1:14" ht="15">
      <c r="A29" s="156"/>
      <c r="B29" s="157"/>
      <c r="C29" s="158"/>
      <c r="D29" s="158"/>
      <c r="E29" s="158"/>
      <c r="F29" s="158"/>
      <c r="G29" s="159"/>
      <c r="H29" s="160"/>
      <c r="I29" s="52">
        <v>44645</v>
      </c>
      <c r="J29" s="169"/>
      <c r="K29" s="164"/>
      <c r="L29" s="151"/>
      <c r="M29" s="151"/>
      <c r="N29" s="155"/>
    </row>
    <row r="30" spans="1:14" ht="71.4" customHeight="1">
      <c r="A30" s="156">
        <v>2</v>
      </c>
      <c r="B30" s="157" t="s">
        <v>89</v>
      </c>
      <c r="C30" s="158" t="s">
        <v>48</v>
      </c>
      <c r="D30" s="158" t="s">
        <v>49</v>
      </c>
      <c r="E30" s="158" t="s">
        <v>56</v>
      </c>
      <c r="F30" s="158" t="s">
        <v>90</v>
      </c>
      <c r="G30" s="159" t="s">
        <v>57</v>
      </c>
      <c r="H30" s="160">
        <v>1594638888</v>
      </c>
      <c r="I30" s="142" t="s">
        <v>50</v>
      </c>
      <c r="J30" s="161" t="s">
        <v>58</v>
      </c>
      <c r="K30" s="163" t="s">
        <v>72</v>
      </c>
      <c r="L30" s="150" t="s">
        <v>99</v>
      </c>
      <c r="M30" s="150" t="s">
        <v>98</v>
      </c>
      <c r="N30" s="150"/>
    </row>
    <row r="31" spans="1:14" ht="15">
      <c r="A31" s="156"/>
      <c r="B31" s="157"/>
      <c r="C31" s="158"/>
      <c r="D31" s="158"/>
      <c r="E31" s="158"/>
      <c r="F31" s="158"/>
      <c r="G31" s="159"/>
      <c r="H31" s="160"/>
      <c r="I31" s="52">
        <v>44636</v>
      </c>
      <c r="J31" s="162"/>
      <c r="K31" s="164"/>
      <c r="L31" s="151"/>
      <c r="M31" s="151"/>
      <c r="N31" s="155"/>
    </row>
    <row r="32" spans="1:14" ht="79.2" customHeight="1">
      <c r="A32" s="156">
        <v>3</v>
      </c>
      <c r="B32" s="157" t="s">
        <v>91</v>
      </c>
      <c r="C32" s="158" t="s">
        <v>47</v>
      </c>
      <c r="D32" s="158" t="s">
        <v>49</v>
      </c>
      <c r="E32" s="158" t="s">
        <v>92</v>
      </c>
      <c r="F32" s="158" t="s">
        <v>93</v>
      </c>
      <c r="G32" s="159" t="s">
        <v>95</v>
      </c>
      <c r="H32" s="160">
        <v>1125000000</v>
      </c>
      <c r="I32" s="142" t="s">
        <v>50</v>
      </c>
      <c r="J32" s="191" t="s">
        <v>104</v>
      </c>
      <c r="K32" s="163" t="s">
        <v>100</v>
      </c>
      <c r="L32" s="150" t="s">
        <v>101</v>
      </c>
      <c r="M32" s="150" t="s">
        <v>102</v>
      </c>
      <c r="N32" s="150"/>
    </row>
    <row r="33" spans="1:14" ht="15">
      <c r="A33" s="156"/>
      <c r="B33" s="157"/>
      <c r="C33" s="158"/>
      <c r="D33" s="158"/>
      <c r="E33" s="158"/>
      <c r="F33" s="158"/>
      <c r="G33" s="159"/>
      <c r="H33" s="160"/>
      <c r="I33" s="52">
        <v>44643</v>
      </c>
      <c r="J33" s="192"/>
      <c r="K33" s="164"/>
      <c r="L33" s="151"/>
      <c r="M33" s="151"/>
      <c r="N33" s="155"/>
    </row>
    <row r="34" spans="1:14" ht="14.4" customHeight="1" hidden="1">
      <c r="A34" s="45"/>
      <c r="B34" s="56"/>
      <c r="C34" s="80"/>
      <c r="D34" s="80"/>
      <c r="E34" s="80"/>
      <c r="F34" s="80"/>
      <c r="G34" s="81"/>
      <c r="H34" s="91"/>
      <c r="I34" s="82"/>
      <c r="J34" s="45"/>
      <c r="K34" s="46"/>
      <c r="L34" s="47"/>
      <c r="M34" s="47"/>
      <c r="N34" s="51"/>
    </row>
    <row r="35" spans="2:9" s="50" customFormat="1" ht="21" hidden="1">
      <c r="B35" s="188" t="s">
        <v>19</v>
      </c>
      <c r="C35" s="188"/>
      <c r="D35" s="188"/>
      <c r="E35" s="188"/>
      <c r="F35" s="188"/>
      <c r="G35" s="188"/>
      <c r="H35" s="188"/>
      <c r="I35" s="188"/>
    </row>
    <row r="36" ht="15" hidden="1">
      <c r="A36" s="3"/>
    </row>
    <row r="37" spans="1:14" ht="14.4" customHeight="1" hidden="1">
      <c r="A37" s="3"/>
      <c r="B37" s="161" t="s">
        <v>8</v>
      </c>
      <c r="C37" s="161" t="s">
        <v>0</v>
      </c>
      <c r="D37" s="161" t="s">
        <v>1</v>
      </c>
      <c r="E37" s="161" t="s">
        <v>2</v>
      </c>
      <c r="F37" s="161" t="s">
        <v>3</v>
      </c>
      <c r="G37" s="161" t="s">
        <v>4</v>
      </c>
      <c r="H37" s="182" t="s">
        <v>5</v>
      </c>
      <c r="I37" s="134" t="s">
        <v>6</v>
      </c>
      <c r="J37" s="176" t="s">
        <v>9</v>
      </c>
      <c r="K37" s="177"/>
      <c r="L37" s="156" t="s">
        <v>12</v>
      </c>
      <c r="M37" s="178"/>
      <c r="N37" s="179"/>
    </row>
    <row r="38" spans="1:14" ht="15" hidden="1">
      <c r="A38" s="3"/>
      <c r="B38" s="170"/>
      <c r="C38" s="170"/>
      <c r="D38" s="170"/>
      <c r="E38" s="170"/>
      <c r="F38" s="170"/>
      <c r="G38" s="170"/>
      <c r="H38" s="183"/>
      <c r="I38" s="136" t="s">
        <v>7</v>
      </c>
      <c r="J38" s="2" t="s">
        <v>2</v>
      </c>
      <c r="K38" s="2" t="s">
        <v>11</v>
      </c>
      <c r="L38" s="136" t="s">
        <v>13</v>
      </c>
      <c r="M38" s="136" t="s">
        <v>14</v>
      </c>
      <c r="N38" s="136" t="s">
        <v>15</v>
      </c>
    </row>
    <row r="39" spans="1:14" ht="78" customHeight="1" hidden="1">
      <c r="A39" s="152">
        <v>1</v>
      </c>
      <c r="B39" s="153"/>
      <c r="C39" s="154"/>
      <c r="D39" s="154"/>
      <c r="E39" s="154"/>
      <c r="F39" s="154"/>
      <c r="G39" s="165"/>
      <c r="H39" s="166"/>
      <c r="I39" s="139"/>
      <c r="J39" s="161"/>
      <c r="K39" s="163"/>
      <c r="L39" s="150"/>
      <c r="M39" s="150"/>
      <c r="N39" s="150"/>
    </row>
    <row r="40" spans="1:14" ht="15" hidden="1">
      <c r="A40" s="152"/>
      <c r="B40" s="153"/>
      <c r="C40" s="154"/>
      <c r="D40" s="154"/>
      <c r="E40" s="154"/>
      <c r="F40" s="154"/>
      <c r="G40" s="165"/>
      <c r="H40" s="166"/>
      <c r="I40" s="83"/>
      <c r="J40" s="162"/>
      <c r="K40" s="167"/>
      <c r="L40" s="151"/>
      <c r="M40" s="151"/>
      <c r="N40" s="155"/>
    </row>
    <row r="41" ht="15" hidden="1"/>
  </sheetData>
  <mergeCells count="147">
    <mergeCell ref="M30:M31"/>
    <mergeCell ref="N30:N31"/>
    <mergeCell ref="J32:J33"/>
    <mergeCell ref="K32:K33"/>
    <mergeCell ref="L32:L33"/>
    <mergeCell ref="M32:M33"/>
    <mergeCell ref="N32:N33"/>
    <mergeCell ref="A7:A8"/>
    <mergeCell ref="B7:B8"/>
    <mergeCell ref="C7:C8"/>
    <mergeCell ref="D7:D8"/>
    <mergeCell ref="E7:E8"/>
    <mergeCell ref="F7:F8"/>
    <mergeCell ref="A26:A27"/>
    <mergeCell ref="C17:I17"/>
    <mergeCell ref="A19:A20"/>
    <mergeCell ref="B19:B20"/>
    <mergeCell ref="C19:C20"/>
    <mergeCell ref="B21:B22"/>
    <mergeCell ref="D19:D20"/>
    <mergeCell ref="B12:B13"/>
    <mergeCell ref="A12:A13"/>
    <mergeCell ref="A14:A15"/>
    <mergeCell ref="B14:B15"/>
    <mergeCell ref="B24:I24"/>
    <mergeCell ref="A21:A22"/>
    <mergeCell ref="C21:C22"/>
    <mergeCell ref="D21:D22"/>
    <mergeCell ref="E21:E22"/>
    <mergeCell ref="F21:F22"/>
    <mergeCell ref="L37:N37"/>
    <mergeCell ref="N39:N40"/>
    <mergeCell ref="J39:J40"/>
    <mergeCell ref="K39:K40"/>
    <mergeCell ref="L39:L40"/>
    <mergeCell ref="M39:M40"/>
    <mergeCell ref="H37:H38"/>
    <mergeCell ref="D37:D38"/>
    <mergeCell ref="H39:H40"/>
    <mergeCell ref="B37:B38"/>
    <mergeCell ref="C37:C38"/>
    <mergeCell ref="E37:E38"/>
    <mergeCell ref="F37:F38"/>
    <mergeCell ref="J37:K37"/>
    <mergeCell ref="F39:F40"/>
    <mergeCell ref="L30:L31"/>
    <mergeCell ref="G7:G8"/>
    <mergeCell ref="H7:H8"/>
    <mergeCell ref="G39:G40"/>
    <mergeCell ref="B35:I35"/>
    <mergeCell ref="A32:A33"/>
    <mergeCell ref="H26:H27"/>
    <mergeCell ref="D26:D27"/>
    <mergeCell ref="F32:F33"/>
    <mergeCell ref="G32:G33"/>
    <mergeCell ref="G28:G29"/>
    <mergeCell ref="H28:H29"/>
    <mergeCell ref="B30:B31"/>
    <mergeCell ref="C30:C31"/>
    <mergeCell ref="A28:A29"/>
    <mergeCell ref="B26:B27"/>
    <mergeCell ref="F26:F27"/>
    <mergeCell ref="F1:G1"/>
    <mergeCell ref="C3:I3"/>
    <mergeCell ref="A5:A6"/>
    <mergeCell ref="B5:B6"/>
    <mergeCell ref="C5:C6"/>
    <mergeCell ref="D5:D6"/>
    <mergeCell ref="E5:E6"/>
    <mergeCell ref="F5:F6"/>
    <mergeCell ref="G5:G6"/>
    <mergeCell ref="H5:H6"/>
    <mergeCell ref="A1:D1"/>
    <mergeCell ref="K30:K31"/>
    <mergeCell ref="C32:C33"/>
    <mergeCell ref="C12:C13"/>
    <mergeCell ref="D12:D13"/>
    <mergeCell ref="E12:E13"/>
    <mergeCell ref="F12:F13"/>
    <mergeCell ref="G12:G13"/>
    <mergeCell ref="H12:H13"/>
    <mergeCell ref="E30:E31"/>
    <mergeCell ref="F30:F31"/>
    <mergeCell ref="H30:H31"/>
    <mergeCell ref="D32:D33"/>
    <mergeCell ref="G26:G27"/>
    <mergeCell ref="H32:H33"/>
    <mergeCell ref="M28:M29"/>
    <mergeCell ref="L26:N26"/>
    <mergeCell ref="N28:N29"/>
    <mergeCell ref="J21:J22"/>
    <mergeCell ref="L19:N19"/>
    <mergeCell ref="J19:K19"/>
    <mergeCell ref="J26:K26"/>
    <mergeCell ref="J7:J8"/>
    <mergeCell ref="K28:K29"/>
    <mergeCell ref="K7:K8"/>
    <mergeCell ref="L7:L8"/>
    <mergeCell ref="M7:M8"/>
    <mergeCell ref="N7:N8"/>
    <mergeCell ref="L28:L29"/>
    <mergeCell ref="J5:K5"/>
    <mergeCell ref="L5:N5"/>
    <mergeCell ref="M14:M15"/>
    <mergeCell ref="J12:K12"/>
    <mergeCell ref="L12:N12"/>
    <mergeCell ref="N14:N15"/>
    <mergeCell ref="N21:N22"/>
    <mergeCell ref="M21:M22"/>
    <mergeCell ref="L21:L22"/>
    <mergeCell ref="K21:K22"/>
    <mergeCell ref="K14:K15"/>
    <mergeCell ref="L14:L15"/>
    <mergeCell ref="C10:I10"/>
    <mergeCell ref="J14:J15"/>
    <mergeCell ref="E26:E27"/>
    <mergeCell ref="C14:C15"/>
    <mergeCell ref="D14:D15"/>
    <mergeCell ref="E14:E15"/>
    <mergeCell ref="F14:F15"/>
    <mergeCell ref="G14:G15"/>
    <mergeCell ref="H14:H15"/>
    <mergeCell ref="E19:E20"/>
    <mergeCell ref="F19:F20"/>
    <mergeCell ref="G19:G20"/>
    <mergeCell ref="H19:H20"/>
    <mergeCell ref="G21:G22"/>
    <mergeCell ref="H21:H22"/>
    <mergeCell ref="C26:C27"/>
    <mergeCell ref="J28:J29"/>
    <mergeCell ref="D30:D31"/>
    <mergeCell ref="E32:E33"/>
    <mergeCell ref="B32:B33"/>
    <mergeCell ref="A30:A31"/>
    <mergeCell ref="G30:G31"/>
    <mergeCell ref="B28:B29"/>
    <mergeCell ref="C28:C29"/>
    <mergeCell ref="D28:D29"/>
    <mergeCell ref="E28:E29"/>
    <mergeCell ref="F28:F29"/>
    <mergeCell ref="J30:J31"/>
    <mergeCell ref="A39:A40"/>
    <mergeCell ref="B39:B40"/>
    <mergeCell ref="C39:C40"/>
    <mergeCell ref="D39:D40"/>
    <mergeCell ref="E39:E40"/>
    <mergeCell ref="G37:G38"/>
  </mergeCells>
  <hyperlinks>
    <hyperlink ref="B14" r:id="rId1" display="javascript: consultaProceso('22-9-481322')"/>
    <hyperlink ref="B14:B15" r:id="rId2" display="2022-SI-01"/>
    <hyperlink ref="B21" r:id="rId3" display="javascript: consultaProceso('22-9-481858')"/>
    <hyperlink ref="B28" r:id="rId4" display="javascript: consultaProceso('22-21-29814')"/>
    <hyperlink ref="B30" r:id="rId5" display="javascript: consultaProceso('22-4-12894210')"/>
    <hyperlink ref="B32" r:id="rId6" display="javascript: consultaProceso('22-21-29610')"/>
    <hyperlink ref="B28:B29" r:id="rId7" display="LP-001-2022"/>
    <hyperlink ref="B30:B31" r:id="rId8" display="DESur-IP-81-2022"/>
    <hyperlink ref="B32:B33" r:id="rId9" display="LP-SPDT-001-2022"/>
  </hyperlinks>
  <printOptions/>
  <pageMargins left="0.7" right="0.7" top="0.75" bottom="0.75" header="0.3" footer="0.3"/>
  <pageSetup horizontalDpi="600" verticalDpi="600" orientation="portrait" r:id="rId1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40"/>
  <sheetViews>
    <sheetView showGridLines="0" zoomScale="80" zoomScaleNormal="80" workbookViewId="0" topLeftCell="A1">
      <selection activeCell="A1" sqref="A1:D1"/>
    </sheetView>
  </sheetViews>
  <sheetFormatPr defaultColWidth="11.421875" defaultRowHeight="15"/>
  <cols>
    <col min="2" max="2" width="18.57421875" style="0" customWidth="1"/>
    <col min="3" max="3" width="18.421875" style="0" customWidth="1"/>
    <col min="4" max="4" width="13.7109375" style="0" customWidth="1"/>
    <col min="5" max="5" width="22.7109375" style="0" customWidth="1"/>
    <col min="6" max="6" width="54.57421875" style="0" customWidth="1"/>
    <col min="7" max="7" width="27.140625" style="0" customWidth="1"/>
    <col min="8" max="8" width="20.28125" style="92" customWidth="1"/>
    <col min="9" max="9" width="15.28125" style="0" customWidth="1"/>
    <col min="10" max="10" width="27.421875" style="0" customWidth="1"/>
    <col min="11" max="11" width="26.140625" style="0" customWidth="1"/>
    <col min="12" max="12" width="26.00390625" style="0" customWidth="1"/>
    <col min="13" max="13" width="22.421875" style="0" customWidth="1"/>
    <col min="14" max="14" width="23.140625" style="0" customWidth="1"/>
  </cols>
  <sheetData>
    <row r="1" spans="1:7" ht="25.8">
      <c r="A1" s="187" t="s">
        <v>16</v>
      </c>
      <c r="B1" s="187"/>
      <c r="C1" s="187"/>
      <c r="D1" s="187"/>
      <c r="F1" s="184" t="s">
        <v>63</v>
      </c>
      <c r="G1" s="184"/>
    </row>
    <row r="2" spans="1:14" ht="15.75" customHeight="1" hidden="1">
      <c r="A2" s="55"/>
      <c r="B2" s="64"/>
      <c r="C2" s="65"/>
      <c r="D2" s="65"/>
      <c r="E2" s="65"/>
      <c r="F2" s="65"/>
      <c r="G2" s="66"/>
      <c r="H2" s="93"/>
      <c r="I2" s="67"/>
      <c r="J2" s="45"/>
      <c r="K2" s="46"/>
      <c r="L2" s="47"/>
      <c r="M2" s="47"/>
      <c r="N2" s="47"/>
    </row>
    <row r="3" spans="1:14" ht="21" hidden="1">
      <c r="A3" s="14"/>
      <c r="B3" s="14"/>
      <c r="C3" s="171" t="s">
        <v>43</v>
      </c>
      <c r="D3" s="171"/>
      <c r="E3" s="171"/>
      <c r="F3" s="171"/>
      <c r="G3" s="171"/>
      <c r="H3" s="171"/>
      <c r="I3" s="171"/>
      <c r="N3" s="63"/>
    </row>
    <row r="4" ht="15.75" customHeight="1" hidden="1">
      <c r="N4" s="63"/>
    </row>
    <row r="5" spans="1:14" ht="15" hidden="1">
      <c r="A5" s="185" t="s">
        <v>24</v>
      </c>
      <c r="B5" s="161" t="s">
        <v>8</v>
      </c>
      <c r="C5" s="161" t="s">
        <v>0</v>
      </c>
      <c r="D5" s="161" t="s">
        <v>1</v>
      </c>
      <c r="E5" s="161" t="s">
        <v>2</v>
      </c>
      <c r="F5" s="161" t="s">
        <v>3</v>
      </c>
      <c r="G5" s="161" t="s">
        <v>4</v>
      </c>
      <c r="H5" s="198" t="s">
        <v>5</v>
      </c>
      <c r="I5" s="73" t="s">
        <v>6</v>
      </c>
      <c r="J5" s="176" t="s">
        <v>9</v>
      </c>
      <c r="K5" s="177"/>
      <c r="L5" s="156" t="s">
        <v>12</v>
      </c>
      <c r="M5" s="178"/>
      <c r="N5" s="179"/>
    </row>
    <row r="6" spans="1:14" ht="15.75" customHeight="1" hidden="1">
      <c r="A6" s="186"/>
      <c r="B6" s="170"/>
      <c r="C6" s="170"/>
      <c r="D6" s="170"/>
      <c r="E6" s="170"/>
      <c r="F6" s="170"/>
      <c r="G6" s="170"/>
      <c r="H6" s="199"/>
      <c r="I6" s="74" t="s">
        <v>7</v>
      </c>
      <c r="J6" s="2" t="s">
        <v>2</v>
      </c>
      <c r="K6" s="2" t="s">
        <v>11</v>
      </c>
      <c r="L6" s="74" t="s">
        <v>13</v>
      </c>
      <c r="M6" s="74" t="s">
        <v>14</v>
      </c>
      <c r="N6" s="74" t="s">
        <v>15</v>
      </c>
    </row>
    <row r="7" spans="1:14" ht="69.6" customHeight="1" hidden="1">
      <c r="A7" s="193">
        <v>2</v>
      </c>
      <c r="B7" s="153"/>
      <c r="C7" s="154"/>
      <c r="D7" s="154"/>
      <c r="E7" s="154"/>
      <c r="F7" s="154"/>
      <c r="G7" s="165"/>
      <c r="H7" s="166"/>
      <c r="I7" s="116"/>
      <c r="J7" s="161"/>
      <c r="K7" s="163"/>
      <c r="L7" s="180"/>
      <c r="M7" s="180"/>
      <c r="N7" s="180"/>
    </row>
    <row r="8" spans="1:14" ht="15.75" customHeight="1" hidden="1">
      <c r="A8" s="194"/>
      <c r="B8" s="153"/>
      <c r="C8" s="154"/>
      <c r="D8" s="154"/>
      <c r="E8" s="154"/>
      <c r="F8" s="154"/>
      <c r="G8" s="165"/>
      <c r="H8" s="166"/>
      <c r="I8" s="83"/>
      <c r="J8" s="162"/>
      <c r="K8" s="167"/>
      <c r="L8" s="181"/>
      <c r="M8" s="181"/>
      <c r="N8" s="181"/>
    </row>
    <row r="9" spans="1:14" ht="72.6" customHeight="1" hidden="1">
      <c r="A9" s="193">
        <v>3</v>
      </c>
      <c r="B9" s="153"/>
      <c r="C9" s="154"/>
      <c r="D9" s="154"/>
      <c r="E9" s="154"/>
      <c r="F9" s="154"/>
      <c r="G9" s="165"/>
      <c r="H9" s="166"/>
      <c r="I9" s="116"/>
      <c r="J9" s="161"/>
      <c r="K9" s="163"/>
      <c r="L9" s="150"/>
      <c r="M9" s="150"/>
      <c r="N9" s="150"/>
    </row>
    <row r="10" spans="1:14" ht="15" customHeight="1" hidden="1">
      <c r="A10" s="194"/>
      <c r="B10" s="153"/>
      <c r="C10" s="154"/>
      <c r="D10" s="154"/>
      <c r="E10" s="154"/>
      <c r="F10" s="154"/>
      <c r="G10" s="165"/>
      <c r="H10" s="166"/>
      <c r="I10" s="83"/>
      <c r="J10" s="162"/>
      <c r="K10" s="164"/>
      <c r="L10" s="151"/>
      <c r="M10" s="151"/>
      <c r="N10" s="155"/>
    </row>
    <row r="11" spans="1:14" ht="15.75" customHeight="1" hidden="1">
      <c r="A11" s="55"/>
      <c r="B11" s="64"/>
      <c r="C11" s="77"/>
      <c r="D11" s="77"/>
      <c r="E11" s="77"/>
      <c r="F11" s="77"/>
      <c r="G11" s="78"/>
      <c r="H11" s="94">
        <f>SUM(H7:H10)</f>
        <v>0</v>
      </c>
      <c r="I11" s="79"/>
      <c r="J11" s="45"/>
      <c r="K11" s="46"/>
      <c r="L11" s="47"/>
      <c r="M11" s="47"/>
      <c r="N11" s="47"/>
    </row>
    <row r="12" spans="1:14" ht="21" hidden="1">
      <c r="A12" s="14"/>
      <c r="B12" s="14"/>
      <c r="C12" s="171" t="s">
        <v>42</v>
      </c>
      <c r="D12" s="171"/>
      <c r="E12" s="171"/>
      <c r="F12" s="171"/>
      <c r="G12" s="171"/>
      <c r="H12" s="171"/>
      <c r="I12" s="171"/>
      <c r="N12" s="63"/>
    </row>
    <row r="13" ht="15.75" customHeight="1" hidden="1">
      <c r="N13" s="63"/>
    </row>
    <row r="14" spans="1:14" ht="15" hidden="1">
      <c r="A14" s="185" t="s">
        <v>24</v>
      </c>
      <c r="B14" s="161" t="s">
        <v>8</v>
      </c>
      <c r="C14" s="161" t="s">
        <v>0</v>
      </c>
      <c r="D14" s="161" t="s">
        <v>1</v>
      </c>
      <c r="E14" s="161" t="s">
        <v>2</v>
      </c>
      <c r="F14" s="161" t="s">
        <v>3</v>
      </c>
      <c r="G14" s="161" t="s">
        <v>4</v>
      </c>
      <c r="H14" s="198" t="s">
        <v>5</v>
      </c>
      <c r="I14" s="68" t="s">
        <v>6</v>
      </c>
      <c r="J14" s="176" t="s">
        <v>9</v>
      </c>
      <c r="K14" s="177"/>
      <c r="L14" s="156" t="s">
        <v>12</v>
      </c>
      <c r="M14" s="178"/>
      <c r="N14" s="179"/>
    </row>
    <row r="15" spans="1:14" ht="15.75" customHeight="1" hidden="1">
      <c r="A15" s="186"/>
      <c r="B15" s="170"/>
      <c r="C15" s="170"/>
      <c r="D15" s="170"/>
      <c r="E15" s="170"/>
      <c r="F15" s="170"/>
      <c r="G15" s="170"/>
      <c r="H15" s="199"/>
      <c r="I15" s="69" t="s">
        <v>7</v>
      </c>
      <c r="J15" s="2" t="s">
        <v>2</v>
      </c>
      <c r="K15" s="2" t="s">
        <v>11</v>
      </c>
      <c r="L15" s="69" t="s">
        <v>13</v>
      </c>
      <c r="M15" s="69" t="s">
        <v>14</v>
      </c>
      <c r="N15" s="69" t="s">
        <v>15</v>
      </c>
    </row>
    <row r="16" spans="1:14" ht="65.4" customHeight="1" hidden="1">
      <c r="A16" s="152">
        <v>1</v>
      </c>
      <c r="B16" s="157"/>
      <c r="C16" s="158"/>
      <c r="D16" s="158"/>
      <c r="E16" s="158"/>
      <c r="F16" s="158"/>
      <c r="G16" s="159"/>
      <c r="H16" s="160"/>
      <c r="I16" s="130"/>
      <c r="J16" s="172"/>
      <c r="K16" s="163"/>
      <c r="L16" s="150"/>
      <c r="M16" s="150"/>
      <c r="N16" s="150"/>
    </row>
    <row r="17" spans="1:14" ht="15" customHeight="1" hidden="1">
      <c r="A17" s="152"/>
      <c r="B17" s="157"/>
      <c r="C17" s="158"/>
      <c r="D17" s="158"/>
      <c r="E17" s="158"/>
      <c r="F17" s="158"/>
      <c r="G17" s="159"/>
      <c r="H17" s="160"/>
      <c r="I17" s="52"/>
      <c r="J17" s="200"/>
      <c r="K17" s="164"/>
      <c r="L17" s="151"/>
      <c r="M17" s="151"/>
      <c r="N17" s="155"/>
    </row>
    <row r="18" spans="1:14" ht="13.8" customHeight="1" hidden="1">
      <c r="A18" s="55"/>
      <c r="B18" s="64"/>
      <c r="C18" s="84"/>
      <c r="D18" s="84"/>
      <c r="E18" s="84"/>
      <c r="F18" s="84"/>
      <c r="G18" s="85"/>
      <c r="H18" s="95"/>
      <c r="I18" s="86"/>
      <c r="J18" s="45"/>
      <c r="K18" s="46"/>
      <c r="L18" s="47"/>
      <c r="M18" s="47"/>
      <c r="N18" s="47"/>
    </row>
    <row r="19" spans="2:9" ht="17.7" customHeight="1" hidden="1">
      <c r="B19" s="197" t="s">
        <v>45</v>
      </c>
      <c r="C19" s="197"/>
      <c r="D19" s="197"/>
      <c r="E19" s="197"/>
      <c r="F19" s="197"/>
      <c r="G19" s="197"/>
      <c r="H19" s="197"/>
      <c r="I19" s="14"/>
    </row>
    <row r="20" spans="2:9" ht="17.7" customHeight="1" hidden="1">
      <c r="B20" s="14"/>
      <c r="C20" s="14"/>
      <c r="D20" s="14"/>
      <c r="E20" s="14"/>
      <c r="F20" s="14"/>
      <c r="G20" s="14"/>
      <c r="H20" s="96"/>
      <c r="I20" s="14"/>
    </row>
    <row r="21" spans="1:14" ht="15" hidden="1">
      <c r="A21" s="185" t="s">
        <v>24</v>
      </c>
      <c r="B21" s="161" t="s">
        <v>8</v>
      </c>
      <c r="C21" s="161" t="s">
        <v>0</v>
      </c>
      <c r="D21" s="161" t="s">
        <v>1</v>
      </c>
      <c r="E21" s="161" t="s">
        <v>2</v>
      </c>
      <c r="F21" s="161" t="s">
        <v>3</v>
      </c>
      <c r="G21" s="161" t="s">
        <v>4</v>
      </c>
      <c r="H21" s="198" t="s">
        <v>5</v>
      </c>
      <c r="I21" s="121" t="s">
        <v>6</v>
      </c>
      <c r="J21" s="176" t="s">
        <v>9</v>
      </c>
      <c r="K21" s="177"/>
      <c r="L21" s="156" t="s">
        <v>12</v>
      </c>
      <c r="M21" s="178"/>
      <c r="N21" s="179"/>
    </row>
    <row r="22" spans="1:14" ht="15.75" customHeight="1" hidden="1">
      <c r="A22" s="186"/>
      <c r="B22" s="170"/>
      <c r="C22" s="170"/>
      <c r="D22" s="170"/>
      <c r="E22" s="170"/>
      <c r="F22" s="170"/>
      <c r="G22" s="170"/>
      <c r="H22" s="199"/>
      <c r="I22" s="119" t="s">
        <v>7</v>
      </c>
      <c r="J22" s="2" t="s">
        <v>2</v>
      </c>
      <c r="K22" s="2" t="s">
        <v>11</v>
      </c>
      <c r="L22" s="119" t="s">
        <v>13</v>
      </c>
      <c r="M22" s="119" t="s">
        <v>14</v>
      </c>
      <c r="N22" s="119" t="s">
        <v>15</v>
      </c>
    </row>
    <row r="23" spans="1:14" ht="51.6" customHeight="1" hidden="1">
      <c r="A23" s="152">
        <v>1</v>
      </c>
      <c r="B23" s="153"/>
      <c r="C23" s="154"/>
      <c r="D23" s="154"/>
      <c r="E23" s="154"/>
      <c r="F23" s="154"/>
      <c r="G23" s="165"/>
      <c r="H23" s="166"/>
      <c r="I23" s="120"/>
      <c r="J23" s="161"/>
      <c r="K23" s="163"/>
      <c r="L23" s="150"/>
      <c r="M23" s="150"/>
      <c r="N23" s="150"/>
    </row>
    <row r="24" spans="1:14" ht="15" hidden="1">
      <c r="A24" s="152"/>
      <c r="B24" s="153"/>
      <c r="C24" s="154"/>
      <c r="D24" s="154"/>
      <c r="E24" s="154"/>
      <c r="F24" s="154"/>
      <c r="G24" s="165"/>
      <c r="H24" s="166"/>
      <c r="I24" s="83"/>
      <c r="J24" s="162"/>
      <c r="K24" s="164"/>
      <c r="L24" s="151"/>
      <c r="M24" s="151"/>
      <c r="N24" s="155"/>
    </row>
    <row r="25" spans="1:14" ht="15" hidden="1">
      <c r="A25" s="45"/>
      <c r="B25" s="64"/>
      <c r="C25" s="125"/>
      <c r="D25" s="125"/>
      <c r="E25" s="125"/>
      <c r="F25" s="125"/>
      <c r="G25" s="126"/>
      <c r="H25" s="127"/>
      <c r="I25" s="128"/>
      <c r="J25" s="45"/>
      <c r="K25" s="122"/>
      <c r="L25" s="123"/>
      <c r="M25" s="123"/>
      <c r="N25" s="124"/>
    </row>
    <row r="26" spans="1:14" ht="21" hidden="1">
      <c r="A26" s="14"/>
      <c r="B26" s="14"/>
      <c r="C26" s="171" t="s">
        <v>18</v>
      </c>
      <c r="D26" s="171"/>
      <c r="E26" s="171"/>
      <c r="F26" s="171"/>
      <c r="G26" s="171"/>
      <c r="H26" s="171"/>
      <c r="I26" s="171"/>
      <c r="J26" s="171"/>
      <c r="N26" s="63"/>
    </row>
    <row r="27" ht="15.75" customHeight="1" hidden="1">
      <c r="N27" s="63"/>
    </row>
    <row r="28" spans="1:14" ht="15" hidden="1">
      <c r="A28" s="185" t="s">
        <v>24</v>
      </c>
      <c r="B28" s="161" t="s">
        <v>8</v>
      </c>
      <c r="C28" s="161" t="s">
        <v>0</v>
      </c>
      <c r="D28" s="161" t="s">
        <v>1</v>
      </c>
      <c r="E28" s="161" t="s">
        <v>2</v>
      </c>
      <c r="F28" s="161" t="s">
        <v>3</v>
      </c>
      <c r="G28" s="161" t="s">
        <v>4</v>
      </c>
      <c r="H28" s="198" t="s">
        <v>5</v>
      </c>
      <c r="I28" s="121" t="s">
        <v>6</v>
      </c>
      <c r="J28" s="176" t="s">
        <v>9</v>
      </c>
      <c r="K28" s="177"/>
      <c r="L28" s="156" t="s">
        <v>12</v>
      </c>
      <c r="M28" s="178"/>
      <c r="N28" s="179"/>
    </row>
    <row r="29" spans="1:14" ht="15.75" customHeight="1" hidden="1">
      <c r="A29" s="186"/>
      <c r="B29" s="170"/>
      <c r="C29" s="170"/>
      <c r="D29" s="170"/>
      <c r="E29" s="170"/>
      <c r="F29" s="170"/>
      <c r="G29" s="170"/>
      <c r="H29" s="199"/>
      <c r="I29" s="119" t="s">
        <v>7</v>
      </c>
      <c r="J29" s="2" t="s">
        <v>2</v>
      </c>
      <c r="K29" s="2" t="s">
        <v>11</v>
      </c>
      <c r="L29" s="119" t="s">
        <v>13</v>
      </c>
      <c r="M29" s="119" t="s">
        <v>14</v>
      </c>
      <c r="N29" s="119" t="s">
        <v>15</v>
      </c>
    </row>
    <row r="30" spans="1:14" ht="59.4" customHeight="1" hidden="1">
      <c r="A30" s="189">
        <v>1</v>
      </c>
      <c r="B30" s="157"/>
      <c r="C30" s="158"/>
      <c r="D30" s="158"/>
      <c r="E30" s="158"/>
      <c r="F30" s="158"/>
      <c r="G30" s="159"/>
      <c r="H30" s="160"/>
      <c r="I30" s="140"/>
      <c r="J30" s="161"/>
      <c r="K30" s="163"/>
      <c r="L30" s="180"/>
      <c r="M30" s="180"/>
      <c r="N30" s="180"/>
    </row>
    <row r="31" spans="1:14" ht="15" customHeight="1" hidden="1">
      <c r="A31" s="190"/>
      <c r="B31" s="157"/>
      <c r="C31" s="158"/>
      <c r="D31" s="158"/>
      <c r="E31" s="158"/>
      <c r="F31" s="158"/>
      <c r="G31" s="159"/>
      <c r="H31" s="160"/>
      <c r="I31" s="52"/>
      <c r="J31" s="162"/>
      <c r="K31" s="167"/>
      <c r="L31" s="181"/>
      <c r="M31" s="181"/>
      <c r="N31" s="181"/>
    </row>
    <row r="32" spans="1:14" ht="59.4" customHeight="1" hidden="1">
      <c r="A32" s="189">
        <v>2</v>
      </c>
      <c r="B32" s="153"/>
      <c r="C32" s="154"/>
      <c r="D32" s="154"/>
      <c r="E32" s="154"/>
      <c r="F32" s="154"/>
      <c r="G32" s="165"/>
      <c r="H32" s="166"/>
      <c r="I32" s="139"/>
      <c r="J32" s="161"/>
      <c r="K32" s="163"/>
      <c r="L32" s="150"/>
      <c r="M32" s="150"/>
      <c r="N32" s="150"/>
    </row>
    <row r="33" spans="1:14" ht="15.75" customHeight="1" hidden="1">
      <c r="A33" s="190"/>
      <c r="B33" s="153"/>
      <c r="C33" s="154"/>
      <c r="D33" s="154"/>
      <c r="E33" s="154"/>
      <c r="F33" s="154"/>
      <c r="G33" s="165"/>
      <c r="H33" s="166"/>
      <c r="I33" s="83"/>
      <c r="J33" s="162"/>
      <c r="K33" s="167"/>
      <c r="L33" s="151"/>
      <c r="M33" s="151"/>
      <c r="N33" s="155"/>
    </row>
    <row r="34" ht="15" hidden="1"/>
    <row r="35" spans="2:9" s="50" customFormat="1" ht="21" hidden="1">
      <c r="B35" s="188" t="s">
        <v>19</v>
      </c>
      <c r="C35" s="188"/>
      <c r="D35" s="188"/>
      <c r="E35" s="188"/>
      <c r="F35" s="188"/>
      <c r="G35" s="188"/>
      <c r="H35" s="188"/>
      <c r="I35" s="188"/>
    </row>
    <row r="36" ht="15" hidden="1">
      <c r="A36" s="3"/>
    </row>
    <row r="37" spans="1:14" ht="15" hidden="1">
      <c r="A37" s="185" t="s">
        <v>24</v>
      </c>
      <c r="B37" s="161" t="s">
        <v>8</v>
      </c>
      <c r="C37" s="161" t="s">
        <v>0</v>
      </c>
      <c r="D37" s="161" t="s">
        <v>1</v>
      </c>
      <c r="E37" s="161" t="s">
        <v>2</v>
      </c>
      <c r="F37" s="161" t="s">
        <v>3</v>
      </c>
      <c r="G37" s="161" t="s">
        <v>4</v>
      </c>
      <c r="H37" s="198" t="s">
        <v>5</v>
      </c>
      <c r="I37" s="134" t="s">
        <v>6</v>
      </c>
      <c r="J37" s="176" t="s">
        <v>9</v>
      </c>
      <c r="K37" s="177"/>
      <c r="L37" s="156" t="s">
        <v>12</v>
      </c>
      <c r="M37" s="178"/>
      <c r="N37" s="179"/>
    </row>
    <row r="38" spans="1:14" ht="15.75" customHeight="1" hidden="1">
      <c r="A38" s="186"/>
      <c r="B38" s="170"/>
      <c r="C38" s="170"/>
      <c r="D38" s="170"/>
      <c r="E38" s="170"/>
      <c r="F38" s="170"/>
      <c r="G38" s="170"/>
      <c r="H38" s="199"/>
      <c r="I38" s="136" t="s">
        <v>7</v>
      </c>
      <c r="J38" s="2" t="s">
        <v>2</v>
      </c>
      <c r="K38" s="2" t="s">
        <v>11</v>
      </c>
      <c r="L38" s="136" t="s">
        <v>13</v>
      </c>
      <c r="M38" s="136" t="s">
        <v>14</v>
      </c>
      <c r="N38" s="136" t="s">
        <v>15</v>
      </c>
    </row>
    <row r="39" spans="1:14" ht="58.2" customHeight="1" hidden="1">
      <c r="A39" s="152">
        <v>1</v>
      </c>
      <c r="B39" s="153"/>
      <c r="C39" s="154"/>
      <c r="D39" s="154"/>
      <c r="E39" s="154"/>
      <c r="F39" s="154"/>
      <c r="G39" s="165"/>
      <c r="H39" s="166"/>
      <c r="I39" s="129"/>
      <c r="J39" s="161"/>
      <c r="K39" s="163"/>
      <c r="L39" s="150"/>
      <c r="M39" s="150"/>
      <c r="N39" s="150"/>
    </row>
    <row r="40" spans="1:14" ht="15.75" customHeight="1" hidden="1">
      <c r="A40" s="152"/>
      <c r="B40" s="153"/>
      <c r="C40" s="154"/>
      <c r="D40" s="154"/>
      <c r="E40" s="154"/>
      <c r="F40" s="154"/>
      <c r="G40" s="165"/>
      <c r="H40" s="166"/>
      <c r="I40" s="83"/>
      <c r="J40" s="162"/>
      <c r="K40" s="167"/>
      <c r="L40" s="151"/>
      <c r="M40" s="151"/>
      <c r="N40" s="155"/>
    </row>
    <row r="41" ht="15" hidden="1"/>
  </sheetData>
  <mergeCells count="148">
    <mergeCell ref="A39:A40"/>
    <mergeCell ref="B39:B40"/>
    <mergeCell ref="C39:C40"/>
    <mergeCell ref="D39:D40"/>
    <mergeCell ref="E39:E40"/>
    <mergeCell ref="F39:F40"/>
    <mergeCell ref="B35:I35"/>
    <mergeCell ref="B37:B38"/>
    <mergeCell ref="A9:A10"/>
    <mergeCell ref="B9:B10"/>
    <mergeCell ref="C9:C10"/>
    <mergeCell ref="D9:D10"/>
    <mergeCell ref="E9:E10"/>
    <mergeCell ref="F9:F10"/>
    <mergeCell ref="G9:G10"/>
    <mergeCell ref="H9:H10"/>
    <mergeCell ref="C37:C38"/>
    <mergeCell ref="D37:D38"/>
    <mergeCell ref="E37:E38"/>
    <mergeCell ref="F37:F38"/>
    <mergeCell ref="G37:G38"/>
    <mergeCell ref="H37:H38"/>
    <mergeCell ref="F14:F15"/>
    <mergeCell ref="G14:G15"/>
    <mergeCell ref="A1:D1"/>
    <mergeCell ref="F1:G1"/>
    <mergeCell ref="A14:A15"/>
    <mergeCell ref="B14:B15"/>
    <mergeCell ref="A5:A6"/>
    <mergeCell ref="B5:B6"/>
    <mergeCell ref="C5:C6"/>
    <mergeCell ref="D5:D6"/>
    <mergeCell ref="D28:D29"/>
    <mergeCell ref="A7:A8"/>
    <mergeCell ref="B7:B8"/>
    <mergeCell ref="C7:C8"/>
    <mergeCell ref="D7:D8"/>
    <mergeCell ref="E7:E8"/>
    <mergeCell ref="C3:I3"/>
    <mergeCell ref="E28:E29"/>
    <mergeCell ref="F5:F6"/>
    <mergeCell ref="G5:G6"/>
    <mergeCell ref="H5:H6"/>
    <mergeCell ref="F28:F29"/>
    <mergeCell ref="B23:B24"/>
    <mergeCell ref="C23:C24"/>
    <mergeCell ref="A16:A17"/>
    <mergeCell ref="G30:G31"/>
    <mergeCell ref="L7:L8"/>
    <mergeCell ref="M7:M8"/>
    <mergeCell ref="N7:N8"/>
    <mergeCell ref="N9:N10"/>
    <mergeCell ref="J5:K5"/>
    <mergeCell ref="J14:K14"/>
    <mergeCell ref="J28:K28"/>
    <mergeCell ref="H30:H31"/>
    <mergeCell ref="L9:L10"/>
    <mergeCell ref="M9:M10"/>
    <mergeCell ref="J9:J10"/>
    <mergeCell ref="L5:N5"/>
    <mergeCell ref="C12:I12"/>
    <mergeCell ref="L14:N14"/>
    <mergeCell ref="G21:G22"/>
    <mergeCell ref="C21:C22"/>
    <mergeCell ref="G23:G24"/>
    <mergeCell ref="H21:H22"/>
    <mergeCell ref="F7:F8"/>
    <mergeCell ref="E5:E6"/>
    <mergeCell ref="J21:K21"/>
    <mergeCell ref="C14:C15"/>
    <mergeCell ref="D14:D15"/>
    <mergeCell ref="E14:E15"/>
    <mergeCell ref="H28:H29"/>
    <mergeCell ref="H7:H8"/>
    <mergeCell ref="J7:J8"/>
    <mergeCell ref="K7:K8"/>
    <mergeCell ref="G7:G8"/>
    <mergeCell ref="K16:K17"/>
    <mergeCell ref="K23:K24"/>
    <mergeCell ref="K9:K10"/>
    <mergeCell ref="J23:J24"/>
    <mergeCell ref="F23:F24"/>
    <mergeCell ref="D16:D17"/>
    <mergeCell ref="E16:E17"/>
    <mergeCell ref="F16:F17"/>
    <mergeCell ref="G16:G17"/>
    <mergeCell ref="H16:H17"/>
    <mergeCell ref="J16:J17"/>
    <mergeCell ref="H14:H15"/>
    <mergeCell ref="A30:A31"/>
    <mergeCell ref="M23:M24"/>
    <mergeCell ref="H23:H24"/>
    <mergeCell ref="L21:N21"/>
    <mergeCell ref="B28:B29"/>
    <mergeCell ref="A28:A29"/>
    <mergeCell ref="G28:G29"/>
    <mergeCell ref="L28:N28"/>
    <mergeCell ref="M30:M31"/>
    <mergeCell ref="N30:N31"/>
    <mergeCell ref="A21:A22"/>
    <mergeCell ref="B21:B22"/>
    <mergeCell ref="E21:E22"/>
    <mergeCell ref="F21:F22"/>
    <mergeCell ref="D23:D24"/>
    <mergeCell ref="E23:E24"/>
    <mergeCell ref="A23:A24"/>
    <mergeCell ref="J30:J31"/>
    <mergeCell ref="C28:C29"/>
    <mergeCell ref="K30:K31"/>
    <mergeCell ref="E30:E31"/>
    <mergeCell ref="L30:L31"/>
    <mergeCell ref="C30:C31"/>
    <mergeCell ref="D30:D31"/>
    <mergeCell ref="N16:N17"/>
    <mergeCell ref="L16:L17"/>
    <mergeCell ref="M16:M17"/>
    <mergeCell ref="B16:B17"/>
    <mergeCell ref="C16:C17"/>
    <mergeCell ref="B30:B31"/>
    <mergeCell ref="D21:D22"/>
    <mergeCell ref="B19:H19"/>
    <mergeCell ref="G39:G40"/>
    <mergeCell ref="H39:H40"/>
    <mergeCell ref="N23:N24"/>
    <mergeCell ref="L23:L24"/>
    <mergeCell ref="C26:J26"/>
    <mergeCell ref="J39:J40"/>
    <mergeCell ref="L39:L40"/>
    <mergeCell ref="M39:M40"/>
    <mergeCell ref="L37:N37"/>
    <mergeCell ref="K39:K40"/>
    <mergeCell ref="N39:N40"/>
    <mergeCell ref="K32:K33"/>
    <mergeCell ref="L32:L33"/>
    <mergeCell ref="M32:M33"/>
    <mergeCell ref="N32:N33"/>
    <mergeCell ref="F30:F31"/>
    <mergeCell ref="A37:A38"/>
    <mergeCell ref="J37:K37"/>
    <mergeCell ref="A32:A33"/>
    <mergeCell ref="B32:B33"/>
    <mergeCell ref="C32:C33"/>
    <mergeCell ref="D32:D33"/>
    <mergeCell ref="E32:E33"/>
    <mergeCell ref="F32:F33"/>
    <mergeCell ref="G32:G33"/>
    <mergeCell ref="H32:H33"/>
    <mergeCell ref="J32:J3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Manuela Gutierrez Arcila</cp:lastModifiedBy>
  <cp:lastPrinted>2018-10-01T13:42:16Z</cp:lastPrinted>
  <dcterms:created xsi:type="dcterms:W3CDTF">2018-07-07T21:55:34Z</dcterms:created>
  <dcterms:modified xsi:type="dcterms:W3CDTF">2022-04-04T17:53:27Z</dcterms:modified>
  <cp:category/>
  <cp:version/>
  <cp:contentType/>
  <cp:contentStatus/>
</cp:coreProperties>
</file>