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8" yWindow="65428" windowWidth="23256" windowHeight="12456" activeTab="0"/>
  </bookViews>
  <sheets>
    <sheet name="RESUMEN" sheetId="4" r:id="rId1"/>
    <sheet name="ANTIOQUIA" sheetId="1" r:id="rId2"/>
    <sheet name="URABÀ" sheetId="10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<sst xmlns="http://schemas.openxmlformats.org/spreadsheetml/2006/main" count="541" uniqueCount="180">
  <si>
    <t>Tipo de Proceso</t>
  </si>
  <si>
    <t>Estado</t>
  </si>
  <si>
    <t>Entidad</t>
  </si>
  <si>
    <t>Objeto</t>
  </si>
  <si>
    <t>Departamento y Municipio de Ejecución</t>
  </si>
  <si>
    <t>Cuantía</t>
  </si>
  <si>
    <t>Fecha</t>
  </si>
  <si>
    <t>(dd-mm-aaaa)</t>
  </si>
  <si>
    <t>Número de Proceso</t>
  </si>
  <si>
    <t>Contactos</t>
  </si>
  <si>
    <t>ANTIOQUIA SIN URABA</t>
  </si>
  <si>
    <t>Correo</t>
  </si>
  <si>
    <t>Adjudicacion</t>
  </si>
  <si>
    <t>Empresa</t>
  </si>
  <si>
    <t>Representante Legal</t>
  </si>
  <si>
    <t>Contacto</t>
  </si>
  <si>
    <t xml:space="preserve"> URABA</t>
  </si>
  <si>
    <t>GRUPO C. MAQUINARIA Y ACCESORIOS PARA CONSTRUCCION Y EDIFICACIONES</t>
  </si>
  <si>
    <t>GRUPO F. SERVICIOS DE EDIFICACION, CONSTRUCCION DE INSTALACIONES Y MANTENIMIENTO</t>
  </si>
  <si>
    <t>GRUPO G. TERRENOS, EDIFICIOS, ESTRUCTURAS Y VIAS</t>
  </si>
  <si>
    <t>Número de contratos</t>
  </si>
  <si>
    <t>Valor contratos</t>
  </si>
  <si>
    <t>GRUPO D. COMPONENTES, ACCESORIOS Y SUMINISTROS DE SISTEMAS ELECTRONICOS E ILUMINACION</t>
  </si>
  <si>
    <t>GRUPO D. COMPONENTES Y SUMINISTROS PARA ESTRUCTURAS, EDIFICACIONES, CONSTRUCCION Y OBRAS CIVILES</t>
  </si>
  <si>
    <t>#</t>
  </si>
  <si>
    <t>* Contratos mayores a 100 millones de pesos</t>
  </si>
  <si>
    <t>CONTRATOS CELEBRADOS EN EL PERIODO EN ANTIOQUIA SIN URABA *</t>
  </si>
  <si>
    <t>CONTRATOS CELEBRADOS EN EL PERIODO EN ANTIOQUIA *</t>
  </si>
  <si>
    <t>CONTRATOS CELEBRADOS EN EL PERIODO EN URABA *</t>
  </si>
  <si>
    <t>* Todas las cuantías</t>
  </si>
  <si>
    <t>* Todas las cuantías en Urabá, y mayores a 100 millones en el resto de Antioquia</t>
  </si>
  <si>
    <t>TOTAL EN ANTIOQUIA SIN URABA</t>
  </si>
  <si>
    <t>TOTAL EN  URABA</t>
  </si>
  <si>
    <t>TOTAL EN ANTIOQUIA</t>
  </si>
  <si>
    <t>TOTALES</t>
  </si>
  <si>
    <t>INFORME DE LICITACIONES</t>
  </si>
  <si>
    <t>TOTAL EN URABA</t>
  </si>
  <si>
    <t>NÚMERO DE CONTRATOS</t>
  </si>
  <si>
    <t>VALOR CONTRATOS</t>
  </si>
  <si>
    <t>TOTAL DE CONTRATOS CELEBRADOS EN ANTIOQUIA</t>
  </si>
  <si>
    <t>NOTAS:</t>
  </si>
  <si>
    <t>Los contratos registrados para Urabá incluye todas las cuantías, para el resto de Antioquia incluye las cuantías superiores a los 100 millones de pesos.</t>
  </si>
  <si>
    <t>GRUPO D. COMPONENTES Y SUMINISTROS PARA ESTRUCTURAS, EDIFICACION, CONSTRUCCION Y OBRAS CIVILES</t>
  </si>
  <si>
    <t>GRUPO C. MAQUINARIA Y ASESORIOS PARA CONSTRUCCION Y EDIFICACION</t>
  </si>
  <si>
    <t>FECHA REPORTE:</t>
  </si>
  <si>
    <t>GRUPO D. COMPONENTES, ACCESORIOS Y SUMINISTROS DE SISTEMAS ELECTRICOS E ILUMINACION</t>
  </si>
  <si>
    <t>Fecha de apertura</t>
  </si>
  <si>
    <t>Convocado</t>
  </si>
  <si>
    <t>TOTAL CONTRATOS DESDE 1/01/2023</t>
  </si>
  <si>
    <t>Enero 2023</t>
  </si>
  <si>
    <t>TOTAL DESDE
 ENERO 2023</t>
  </si>
  <si>
    <t>CONTRATOS CELEBRADOS EN EL PERIODO
1/01/2023 a 15/01/2023</t>
  </si>
  <si>
    <t>CONTRATOS CELEBRADOS EN EL PERIODO
16/01/2023 a 31/01/2023</t>
  </si>
  <si>
    <t>CONTRATOS CELEBRADOS EN EL PERIODO
1/02/2023 a 15/02/2023</t>
  </si>
  <si>
    <t>Contratación Directa (Ley 1150 de 2007)</t>
  </si>
  <si>
    <t>Selección Abreviada de Menor Cuantía (Ley 1150 de 2007)</t>
  </si>
  <si>
    <t>Celebrado</t>
  </si>
  <si>
    <t>Fecha de Celebración del Primer Contrato</t>
  </si>
  <si>
    <t>Régimen Especial</t>
  </si>
  <si>
    <t>CONTRATOS CELEBRADOS EN EL PERIODO
16/02/2023 a 28/02/2023</t>
  </si>
  <si>
    <t>Febrero 2023</t>
  </si>
  <si>
    <t>CONTRATOS CELEBRADOS EN EL PERIODO
1/03/2023 a 15/03/2023</t>
  </si>
  <si>
    <t>CONTRATOS CELEBRADOS EN EL PERIODO
16/03/2023 a 31/03/2023</t>
  </si>
  <si>
    <t>Marzo 2023</t>
  </si>
  <si>
    <t>Borrador</t>
  </si>
  <si>
    <t>CONTRATOS CELEBRADOS EN EL PERIODO
1/04/2023 a 15/04/2023</t>
  </si>
  <si>
    <t>CONTRATOS CELEBRADOS EN EL PERIODO
16/04/2023 a 30/04/2023</t>
  </si>
  <si>
    <t>Abril 2023</t>
  </si>
  <si>
    <t>ANTIOQUIA - ALCALDÍA MUNICIPIO DE ALEJANDRÍA</t>
  </si>
  <si>
    <t>Fecha de Carga en el Sistema</t>
  </si>
  <si>
    <r>
      <t>Antioquia</t>
    </r>
    <r>
      <rPr>
        <sz val="11"/>
        <rFont val="Calibri"/>
        <family val="2"/>
        <scheme val="minor"/>
      </rPr>
      <t> : Alejandría</t>
    </r>
  </si>
  <si>
    <t>MUNICIPIO DE ALEJANDRÍA</t>
  </si>
  <si>
    <t>CONTRATOS CELEBRADOS EN EL PERIODO
1/05/2023 a 15/05/2023</t>
  </si>
  <si>
    <t>ANTIOQUIA - ASOCIACIÓN DE MUNICIPIOS URABÁ DARIÉN – CARIBE “ASOMUDACAR” - NECOCLÍ</t>
  </si>
  <si>
    <t xml:space="preserve"> contratacionalejandria@gmail.com</t>
  </si>
  <si>
    <t>ASOMUDACAR</t>
  </si>
  <si>
    <t>ANTIOQUIA - ALCALDÍA MUNICIPIO DE ARBOLETES</t>
  </si>
  <si>
    <r>
      <t>Antioquia</t>
    </r>
    <r>
      <rPr>
        <sz val="11"/>
        <rFont val="Calibri"/>
        <family val="2"/>
        <scheme val="minor"/>
      </rPr>
      <t> : Arboletes</t>
    </r>
  </si>
  <si>
    <t>MUNICIPIO DE ARBOLETES</t>
  </si>
  <si>
    <t>CONTRATOS CELEBRADOS EN EL PERIODO
16/05/2023 a 31/05/2023</t>
  </si>
  <si>
    <t>Contratación Mínima Cuantía</t>
  </si>
  <si>
    <t>SA-010-2023</t>
  </si>
  <si>
    <t>ANTIOQUIA - ALCALDÍA MUNICIPIO DE NECHÍ</t>
  </si>
  <si>
    <t>ADECUACIÓN Y REPARACION DE LA INFRAESTRUCTURA FISICA DE LA INSTITUCIÓN EDUCATIVA NECHÍ, SEDE COLEGIO NECHI</t>
  </si>
  <si>
    <r>
      <t>Antioquia</t>
    </r>
    <r>
      <rPr>
        <sz val="11"/>
        <rFont val="Calibri"/>
        <family val="2"/>
        <scheme val="minor"/>
      </rPr>
      <t> : Nechí</t>
    </r>
  </si>
  <si>
    <t>MUNICIPIO DE NECHÍ</t>
  </si>
  <si>
    <t>ANTIOQUIA - ALCALDÍA MUNICIPIO DE MURINDÓ</t>
  </si>
  <si>
    <t>Licitación obra pública</t>
  </si>
  <si>
    <r>
      <t>Antioquia</t>
    </r>
    <r>
      <rPr>
        <sz val="11"/>
        <rFont val="Calibri"/>
        <family val="2"/>
        <scheme val="minor"/>
      </rPr>
      <t> : Murindó</t>
    </r>
  </si>
  <si>
    <r>
      <t>Antioquia</t>
    </r>
    <r>
      <rPr>
        <sz val="11"/>
        <rFont val="Calibri"/>
        <family val="2"/>
        <scheme val="minor"/>
      </rPr>
      <t> : Necoclí</t>
    </r>
  </si>
  <si>
    <t xml:space="preserve"> planeacion@murindo-antioquia.gov.co</t>
  </si>
  <si>
    <t>MUNICIPIO DE MURINDÓ</t>
  </si>
  <si>
    <t>ANTIOQUIA - ALCALDÍA MUNICIPIO DE ANORI</t>
  </si>
  <si>
    <r>
      <t>Antioquia</t>
    </r>
    <r>
      <rPr>
        <sz val="11"/>
        <rFont val="Calibri"/>
        <family val="2"/>
        <scheme val="minor"/>
      </rPr>
      <t> : Anorí</t>
    </r>
  </si>
  <si>
    <t xml:space="preserve"> infraestructura@anori-antioquia.gov.co</t>
  </si>
  <si>
    <t>MUNICIPIO DE ANORI</t>
  </si>
  <si>
    <t>ANTIOQUIA - ALCALDÍA MUNICIPIO DE VIGÍA DEL FUERTE</t>
  </si>
  <si>
    <t>MVF-SPIF-SMMC-059-2023</t>
  </si>
  <si>
    <t>PARA AMPARAR EL PROCESO DE CONTRATACION DE LEVANTAMIENTO TOPOGRAFICO DEL AEREOPUERTO SERVANDO CORDOBA DEL MUNICIPIO DE VIGIA DEL FUERTE - ANTIOQUIA</t>
  </si>
  <si>
    <r>
      <t>Antioquia</t>
    </r>
    <r>
      <rPr>
        <sz val="11"/>
        <rFont val="Calibri"/>
        <family val="2"/>
        <scheme val="minor"/>
      </rPr>
      <t> : Vigía del Fuerte</t>
    </r>
  </si>
  <si>
    <t xml:space="preserve"> planeacion@vigiadelfuerte-antioquia.gov.co</t>
  </si>
  <si>
    <t>MUNICIPIO DE VIGÍA DEL FUERTE</t>
  </si>
  <si>
    <t>Mayo 2023</t>
  </si>
  <si>
    <t>JUNIO 1 DE 2023</t>
  </si>
  <si>
    <t>1/JUNIO/2023 A 15/JUNIO/2023</t>
  </si>
  <si>
    <t>CONTRATOS CELEBRADOS EN EL PERIODO
1/06/2023 a 15/06/2023</t>
  </si>
  <si>
    <t>SELECC.ABREV.MENOR.CUANT.SIE-001-2023_CENTRO CULTU</t>
  </si>
  <si>
    <t>ANTIOQUIA - ALCALDÍA MUNICIPIO DE SAN VICENTE</t>
  </si>
  <si>
    <t>Mejoramiento de la infraestructura del centro cultural del Municipio de San Vicente Ferrer, Antioquia.</t>
  </si>
  <si>
    <t>MENOR CUANTÍA N°003-2023</t>
  </si>
  <si>
    <t>ANTIOQUIA - ALCALDÍA MUNICIPIO DE AMALFI</t>
  </si>
  <si>
    <t>CERRAMIENTO PERIMETRAL A TODO COSTO DE LOS PREDIOS CARACOLÍ, IDENTIFICADO CON FOLIO DE MATRICULA INMOBILIARIA 003-1098 Y AMAGAMIENTO LARGO, IDENTIFICADO CON FOLIO DE MATRICULA INMOBILIARIA 003-5325, UBICADOS EN EL MUNICIPIO DE AMALFI</t>
  </si>
  <si>
    <t xml:space="preserve"> innovacionyemprendimiento@sanvicente-antioquia.gov.co</t>
  </si>
  <si>
    <t>contratacion@amalfi-antioquia.gov.co</t>
  </si>
  <si>
    <r>
      <t>Antioquia</t>
    </r>
    <r>
      <rPr>
        <sz val="11"/>
        <rFont val="Calibri"/>
        <family val="2"/>
        <scheme val="minor"/>
      </rPr>
      <t> : San Vicente</t>
    </r>
  </si>
  <si>
    <r>
      <t>Antioquia</t>
    </r>
    <r>
      <rPr>
        <sz val="11"/>
        <rFont val="Calibri"/>
        <family val="2"/>
        <scheme val="minor"/>
      </rPr>
      <t> : Amalfi</t>
    </r>
  </si>
  <si>
    <t>MUNICIPIO DE SAN VICENTE</t>
  </si>
  <si>
    <t>MUNICIPIO DE AMALFI</t>
  </si>
  <si>
    <t>2023-CI-11</t>
  </si>
  <si>
    <t>ANTIOQUIA - ALCALDÍA MUNICIPIO DE SAN RAFAEL</t>
  </si>
  <si>
    <t>ADMINISTRACION DELEGADA DE RECURSOS PARA OBRAS DERIVADAS DEL CONVENIO INTERADMINISTRATIVO 426 DE 2023 CELEBRADO ENTRE INDEPORTES Y EL MUNICIPIO DE SAN RAFAEL CUYO OBJETO ES “AUNAR ESFUERZOS DE COFINANCIACIÓN PARA ADECUAR LA CANCHA DE FUTBOL DEL MUNICIPIO DE SAN RAFAEL, ANTIOQUIA</t>
  </si>
  <si>
    <t>SA-005-2023</t>
  </si>
  <si>
    <t>ANTIOQUIA - ALCALDÍA MUNICIPIO DE SAN JERÓNIMO</t>
  </si>
  <si>
    <t>MANTENIMIENTO DE LA INFRAESTRUCTURA FÍSICA EDUCATIVA DEL MUNICIPIO DE SAN JERÓNIMO ANTIOQUIA</t>
  </si>
  <si>
    <t>C-SL-SPO-010-2023</t>
  </si>
  <si>
    <t>“Aunar esfuerzos, técnicos, operativos y financieros entre el Municipio de San Vicente Ferrer Antioquia y la Junta de Acción Comunal Vereda La Magdalena para realizar la construcción de placa huella de las vías “La Magdalena La Quiebra con código 05674VT27, La Magdalena - San Andrés Hasta El Calvario con código 05674VT06, La Magdalena-El Cabuyo-Hasta El Canelo-Escuela con código 05674VT15”, de acuerdo a lo contemplado en el convenio interadministrativo número 23AS111B811 celebrado entre el Departamento de Antioquia - Secretaria de Infraestructura Física y el Municipio de San Vicente Ferrer -Antioquia cuyo Objeto es: “APOYAR AL MUNICIPIO DE SAN VICENTE FERRE, CON EL SUMINISTRO DE MATERIALES POR PARTE DE DEPARTAMENTO DE ANTIOQUIA PARA LLEVAR A CABO EL MEJORAMIENTO DE VÍAS TERCIARIAS UBICADAS EN EL MUNICIPIO ASOCIADO”.</t>
  </si>
  <si>
    <t>CI-13-2023</t>
  </si>
  <si>
    <t>ANTIOQUIA - ALCALDÍA MUNICIPIO DE GUADALUPE</t>
  </si>
  <si>
    <t>ADMINISTRACIÓN DELEGADA DE RECURSOS PARA EJECUTAR EL PROYECTO “OPTIMIZACIÓN DE LA RED DE ADUCCIÓN DEL ACUEDUCTO QUE SURTE A LA ZONA URBANA DEL MUNICIPIO DE GUADALUPE – ANTIOQUIA</t>
  </si>
  <si>
    <t>CI 004-2023</t>
  </si>
  <si>
    <t>ANTIOQUIA - ALCALDÍA MUNICIPIO DE ABEJORRAL</t>
  </si>
  <si>
    <t>CONTRATO INTERADMINISTRATIVO DE MANDATO SIN REPRESENTACION PARA LA CONSTRUCCION DE AULAS MODULARES Y OBRAS COMPLEMENTARIAS PARA LA INSTITUCION EDUCATIVA FUNDACION CELIA DUQUE DE DUQUE SEDE C.E.R DR. FELIZ GARCIA RAMIREZ Y C.E.R EL GUADUAL, EN EL MUNICIPIO DE ABEJORRAL</t>
  </si>
  <si>
    <t>SA-006-2023</t>
  </si>
  <si>
    <t>ANTIOQUIA - ALCALDÍA MUNICIPIO DE NARIÑO</t>
  </si>
  <si>
    <t>IMPLEMENTAR OBRAS BIOFISICAS PARA LA MITIGACIÓN DEL RIESGO POR DESLIZAMIENTO EN LA ZONA URBANA Y RURAL DEL MUNICIPIO DE NARIÑO ANTIOQUIA</t>
  </si>
  <si>
    <r>
      <t>Antioquia</t>
    </r>
    <r>
      <rPr>
        <sz val="11"/>
        <rFont val="Calibri"/>
        <family val="2"/>
        <scheme val="minor"/>
      </rPr>
      <t> : San Rafael</t>
    </r>
  </si>
  <si>
    <r>
      <t>Antioquia</t>
    </r>
    <r>
      <rPr>
        <sz val="11"/>
        <rFont val="Calibri"/>
        <family val="2"/>
        <scheme val="minor"/>
      </rPr>
      <t> : San Jerónimo</t>
    </r>
  </si>
  <si>
    <r>
      <t>Antioquia</t>
    </r>
    <r>
      <rPr>
        <sz val="11"/>
        <rFont val="Calibri"/>
        <family val="2"/>
        <scheme val="minor"/>
      </rPr>
      <t> : Guadalupe</t>
    </r>
  </si>
  <si>
    <r>
      <t>Antioquia</t>
    </r>
    <r>
      <rPr>
        <sz val="11"/>
        <rFont val="Calibri"/>
        <family val="2"/>
        <scheme val="minor"/>
      </rPr>
      <t> : Abejorral</t>
    </r>
  </si>
  <si>
    <r>
      <t>Antioquia</t>
    </r>
    <r>
      <rPr>
        <sz val="11"/>
        <rFont val="Calibri"/>
        <family val="2"/>
        <scheme val="minor"/>
      </rPr>
      <t> : Nariño</t>
    </r>
  </si>
  <si>
    <t xml:space="preserve"> planeacion@sanrafael-antioquia.gov.co</t>
  </si>
  <si>
    <t xml:space="preserve"> contratos@sanjeronimo-antioquia.gov.co</t>
  </si>
  <si>
    <t>GINCIVILCO SAS
NIT. 900931161</t>
  </si>
  <si>
    <t>DANIEL GIRALDO GARCIA</t>
  </si>
  <si>
    <t xml:space="preserve"> planeacion@sanvicente-antioquia.gov.co</t>
  </si>
  <si>
    <t>JUNTA DE ACCIÓN COMUNAL LA MAGDALENA
NIT. 900000423</t>
  </si>
  <si>
    <t>REGINA YANETH CARVAJAL CASTAÑO</t>
  </si>
  <si>
    <t>contratacionnechi2023@gmail.com</t>
  </si>
  <si>
    <t>CONSORCIO C&amp;C INSTITUCION NECHI 
NIT. 901720108</t>
  </si>
  <si>
    <t>JOSE DANIEL COGOLLO GALINDO</t>
  </si>
  <si>
    <t xml:space="preserve"> contratacion@guadaluper-antioquia.gov.co</t>
  </si>
  <si>
    <t>EMPRESA PARA LA COMPETITIVIDAD TERRITORIAL DEL MUNICIPIO DE GIRARDOTA -GIRACOM
NIT. 901464458</t>
  </si>
  <si>
    <t>JOSE LUIS CARDONA OCHOA</t>
  </si>
  <si>
    <t xml:space="preserve"> PLANEACION@ABEJORRAL-ANTIOQUIA.GOV.CO</t>
  </si>
  <si>
    <t>EMDUCE-EMPRESA DE DESARROLLO URBANO DE LA CEJA
NIT, 901105143</t>
  </si>
  <si>
    <t>LILIANA ESCOBAR ORREGO</t>
  </si>
  <si>
    <t xml:space="preserve"> contratacion@narino-antioquia.gov.co</t>
  </si>
  <si>
    <t>MUNICIPIO DE SAN RAFAEL</t>
  </si>
  <si>
    <t>MUNICIPIO DE SAN JERÓNIMO</t>
  </si>
  <si>
    <t>MUNICIPIO DE GUADALUPE</t>
  </si>
  <si>
    <t>MUNICIPIO DE ABEJORRAL</t>
  </si>
  <si>
    <t>MUNICIPIO DE NARIÑO</t>
  </si>
  <si>
    <t>LP-SOP-006-2023</t>
  </si>
  <si>
    <t>CONSTRUCCIÓN DE PLACA HUELLA EN CONCRETO HIDRÁULICO EN LA VEREDA DE CANIME CORREGIMIENTO DE PAJILLAL DEL MUNICIPIO DE ARBOLETES ANTIOQUIA</t>
  </si>
  <si>
    <t>MVF-SPIF-LP-004-2023</t>
  </si>
  <si>
    <t>CONSTRUCCIÓN DE LAS CASAS COMUNALES EN LOS CORREGIMIENTOS DE PUERTO ANTIOQUIA Y PARACUCUNDÓ EN EL MUNICIPIO DE VIGÍA DEL FUERTE – ANTIOQUIA.</t>
  </si>
  <si>
    <t>PSC-SA-OP-017-2023</t>
  </si>
  <si>
    <t>«MEJORAMIENTO DE LA INFRAESTRUCTURA DE LA INSTITUCION EDUCATIVA MARCO FIDEL SUAREZ SEGUNDA ETAPA DE MUNICIPIO DE CAUCASIA»</t>
  </si>
  <si>
    <t xml:space="preserve"> contratos@arboletes-antioquia.gov.co</t>
  </si>
  <si>
    <t xml:space="preserve"> contratos@asomudacar.org</t>
  </si>
  <si>
    <t>SAMC2023-0153</t>
  </si>
  <si>
    <t>CONTRATAR EL MANTENIMIENTO Y ADECUACIÓN A TODO COSTO DE LA PLANTA DE BENEFICIO, PLAZA DE FERIA Y CENTRO TRANSITORIO DE BIENESTAR ANIMAL DEL MUNICIPIO DE ANORÍ, ANTIOQUIA.</t>
  </si>
  <si>
    <t>SP-CONV-005-2023</t>
  </si>
  <si>
    <t>MANTENIMIENTO RUTINARIO DE 47 KILÓMETROS DE VIAS TERCIARIAS EN EL MUNICIPIO DE ALEJANDRIA -AUTIOQUIA.</t>
  </si>
  <si>
    <t>PLA-MC-OP-045-2023</t>
  </si>
  <si>
    <t>MANTENIMIENTO PARA PUENTE PALAFÍTICO DETERIORADO EN CARRERA 15 ENTRE CALLE 5 Y 6 EN LA ZONA URBANA DEL MUNICIPIO DE MURINDÓ</t>
  </si>
  <si>
    <t>MUNICIPIOS ASOCIADOS DE LA SUBREGION DE EMBALSES DE LOS RIOS NEGRO Y NARE "MAER"</t>
  </si>
  <si>
    <t>JONNY EUCLIDES MARIN AGUDELO</t>
  </si>
  <si>
    <t>OMAR CHAVERRA GARCIA.</t>
  </si>
  <si>
    <t>OMAR CHAVERRA GARCIA.
CC. 1133629662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</si>
</sst>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* #,##0\ &quot;€&quot;_-;\-* #,##0\ &quot;€&quot;_-;_-* &quot;-&quot;\ &quot;€&quot;_-;_-@_-"/>
    <numFmt numFmtId="165" formatCode="_(* #,##0.00_);_(* \(#,##0.00\);_(* &quot;-&quot;??_);_(@_)"/>
    <numFmt numFmtId="166" formatCode="_-&quot;€&quot;\ * #,##0_-;\-&quot;€&quot;\ * #,##0_-;_-&quot;€&quot;\ * &quot;-&quot;??_-;_-@_-"/>
    <numFmt numFmtId="167" formatCode="#,##0_ ;\-#,##0\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6"/>
      <color rgb="FF3D3D3D"/>
      <name val="Arial"/>
      <family val="2"/>
    </font>
    <font>
      <b/>
      <sz val="6"/>
      <color rgb="FF3D3D3D"/>
      <name val="Arial"/>
      <family val="2"/>
    </font>
    <font>
      <sz val="11"/>
      <color rgb="FF3D3D3D"/>
      <name val="Arial"/>
      <family val="2"/>
    </font>
    <font>
      <sz val="7"/>
      <color rgb="FF3D3D3D"/>
      <name val="Arial"/>
      <family val="2"/>
    </font>
    <font>
      <b/>
      <sz val="7"/>
      <color rgb="FF3D3D3D"/>
      <name val="Arial"/>
      <family val="2"/>
    </font>
    <font>
      <b/>
      <sz val="16"/>
      <name val="Calibri"/>
      <family val="2"/>
      <scheme val="minor"/>
    </font>
    <font>
      <sz val="11"/>
      <color rgb="FF3D3D3D"/>
      <name val="Calibri"/>
      <family val="2"/>
      <scheme val="minor"/>
    </font>
    <font>
      <b/>
      <sz val="11"/>
      <color rgb="FF3D3D3D"/>
      <name val="Calibri"/>
      <family val="2"/>
      <scheme val="minor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+mn-cs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0" borderId="1" xfId="21" applyNumberFormat="1" applyFont="1" applyBorder="1" applyAlignment="1">
      <alignment horizontal="center" vertical="center"/>
    </xf>
    <xf numFmtId="1" fontId="11" fillId="2" borderId="1" xfId="21" applyNumberFormat="1" applyFont="1" applyFill="1" applyBorder="1" applyAlignment="1">
      <alignment horizontal="center" vertical="center"/>
    </xf>
    <xf numFmtId="1" fontId="12" fillId="2" borderId="1" xfId="2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2" fillId="0" borderId="0" xfId="21" applyNumberFormat="1" applyFont="1" applyAlignment="1">
      <alignment horizontal="center" vertical="center"/>
    </xf>
    <xf numFmtId="164" fontId="12" fillId="0" borderId="0" xfId="21" applyFont="1" applyAlignment="1">
      <alignment horizontal="center" vertical="center"/>
    </xf>
    <xf numFmtId="0" fontId="12" fillId="0" borderId="0" xfId="21" applyNumberFormat="1" applyFont="1" applyAlignment="1">
      <alignment horizontal="center" vertical="center"/>
    </xf>
    <xf numFmtId="166" fontId="12" fillId="0" borderId="0" xfId="21" applyNumberFormat="1" applyFont="1" applyAlignment="1">
      <alignment horizontal="center" vertical="center"/>
    </xf>
    <xf numFmtId="167" fontId="12" fillId="0" borderId="0" xfId="21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8" fillId="0" borderId="0" xfId="21" applyNumberFormat="1" applyFont="1" applyAlignment="1">
      <alignment horizontal="center" vertical="center"/>
    </xf>
    <xf numFmtId="1" fontId="11" fillId="2" borderId="0" xfId="21" applyNumberFormat="1" applyFont="1" applyFill="1" applyAlignment="1">
      <alignment horizontal="center" vertical="center"/>
    </xf>
    <xf numFmtId="164" fontId="11" fillId="2" borderId="0" xfId="21" applyFont="1" applyFill="1" applyAlignment="1">
      <alignment horizontal="center" vertical="center"/>
    </xf>
    <xf numFmtId="0" fontId="11" fillId="2" borderId="0" xfId="21" applyNumberFormat="1" applyFont="1" applyFill="1" applyAlignment="1">
      <alignment horizontal="center" vertical="center"/>
    </xf>
    <xf numFmtId="166" fontId="11" fillId="2" borderId="0" xfId="21" applyNumberFormat="1" applyFont="1" applyFill="1" applyAlignment="1">
      <alignment horizontal="center" vertical="center"/>
    </xf>
    <xf numFmtId="167" fontId="11" fillId="2" borderId="0" xfId="21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9" fillId="2" borderId="0" xfId="21" applyNumberFormat="1" applyFont="1" applyFill="1" applyAlignment="1">
      <alignment horizontal="center" vertical="center"/>
    </xf>
    <xf numFmtId="164" fontId="12" fillId="0" borderId="0" xfId="21" applyFont="1" applyAlignment="1">
      <alignment vertical="center"/>
    </xf>
    <xf numFmtId="1" fontId="12" fillId="2" borderId="0" xfId="21" applyNumberFormat="1" applyFont="1" applyFill="1" applyAlignment="1">
      <alignment horizontal="center" vertical="center"/>
    </xf>
    <xf numFmtId="164" fontId="12" fillId="2" borderId="0" xfId="21" applyFont="1" applyFill="1" applyAlignment="1">
      <alignment horizontal="center" vertical="center"/>
    </xf>
    <xf numFmtId="166" fontId="12" fillId="2" borderId="0" xfId="21" applyNumberFormat="1" applyFont="1" applyFill="1" applyAlignment="1">
      <alignment horizontal="center" vertical="center"/>
    </xf>
    <xf numFmtId="167" fontId="12" fillId="2" borderId="0" xfId="21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6" fontId="8" fillId="2" borderId="0" xfId="21" applyNumberFormat="1" applyFont="1" applyFill="1" applyAlignment="1">
      <alignment horizontal="center" vertical="center"/>
    </xf>
    <xf numFmtId="0" fontId="4" fillId="0" borderId="0" xfId="2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/>
    <xf numFmtId="0" fontId="14" fillId="0" borderId="1" xfId="0" applyFont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20" applyFont="1" applyBorder="1" applyAlignment="1">
      <alignment horizontal="center" vertical="center" wrapText="1"/>
    </xf>
    <xf numFmtId="0" fontId="4" fillId="3" borderId="0" xfId="20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14" fontId="17" fillId="3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20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4" fontId="19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168" fontId="0" fillId="0" borderId="0" xfId="0" applyNumberFormat="1"/>
    <xf numFmtId="168" fontId="17" fillId="3" borderId="0" xfId="0" applyNumberFormat="1" applyFont="1" applyFill="1" applyAlignment="1">
      <alignment horizontal="center" vertical="center" wrapText="1"/>
    </xf>
    <xf numFmtId="168" fontId="16" fillId="0" borderId="0" xfId="0" applyNumberFormat="1" applyFont="1"/>
    <xf numFmtId="168" fontId="21" fillId="3" borderId="0" xfId="0" applyNumberFormat="1" applyFont="1" applyFill="1" applyAlignment="1">
      <alignment horizontal="center" vertical="center" wrapText="1"/>
    </xf>
    <xf numFmtId="168" fontId="0" fillId="0" borderId="0" xfId="23" applyNumberFormat="1" applyFont="1"/>
    <xf numFmtId="168" fontId="19" fillId="0" borderId="0" xfId="23" applyNumberFormat="1" applyFont="1" applyFill="1" applyBorder="1" applyAlignment="1">
      <alignment horizontal="center" vertical="center" wrapText="1"/>
    </xf>
    <xf numFmtId="168" fontId="0" fillId="0" borderId="0" xfId="23" applyNumberFormat="1" applyFont="1" applyFill="1" applyBorder="1" applyAlignment="1">
      <alignment horizontal="center" vertical="center" wrapText="1"/>
    </xf>
    <xf numFmtId="168" fontId="22" fillId="0" borderId="0" xfId="23" applyNumberFormat="1" applyFont="1" applyFill="1" applyBorder="1" applyAlignment="1">
      <alignment horizontal="center" vertical="center" wrapText="1"/>
    </xf>
    <xf numFmtId="168" fontId="3" fillId="0" borderId="0" xfId="23" applyNumberFormat="1" applyFont="1" applyAlignment="1">
      <alignment vertical="center"/>
    </xf>
    <xf numFmtId="169" fontId="0" fillId="0" borderId="0" xfId="0" applyNumberFormat="1"/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169" fontId="12" fillId="0" borderId="1" xfId="21" applyNumberFormat="1" applyFont="1" applyBorder="1" applyAlignment="1">
      <alignment horizontal="center" vertical="center"/>
    </xf>
    <xf numFmtId="169" fontId="11" fillId="2" borderId="1" xfId="21" applyNumberFormat="1" applyFont="1" applyFill="1" applyBorder="1" applyAlignment="1">
      <alignment horizontal="center" vertical="center"/>
    </xf>
    <xf numFmtId="169" fontId="12" fillId="2" borderId="1" xfId="21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12" fillId="4" borderId="1" xfId="21" applyNumberFormat="1" applyFont="1" applyFill="1" applyBorder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1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4" borderId="0" xfId="0" applyNumberFormat="1" applyFont="1" applyFill="1" applyAlignment="1">
      <alignment horizontal="right" vertical="center"/>
    </xf>
    <xf numFmtId="1" fontId="12" fillId="4" borderId="1" xfId="22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8" fontId="16" fillId="0" borderId="0" xfId="0" applyNumberFormat="1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168" fontId="16" fillId="0" borderId="0" xfId="23" applyNumberFormat="1" applyFont="1"/>
    <xf numFmtId="0" fontId="2" fillId="0" borderId="0" xfId="0" applyFont="1" applyAlignment="1">
      <alignment vertical="center" wrapText="1"/>
    </xf>
    <xf numFmtId="0" fontId="4" fillId="0" borderId="0" xfId="2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4" xfId="0" applyFont="1" applyBorder="1"/>
    <xf numFmtId="49" fontId="13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14" fontId="25" fillId="0" borderId="1" xfId="0" applyNumberFormat="1" applyFont="1" applyBorder="1" applyAlignment="1">
      <alignment horizontal="center" vertical="center" wrapText="1"/>
    </xf>
    <xf numFmtId="15" fontId="16" fillId="3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69" fontId="11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1" xfId="2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3" borderId="1" xfId="20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20" applyBorder="1" applyAlignment="1">
      <alignment horizontal="center" vertical="center" wrapText="1"/>
    </xf>
    <xf numFmtId="0" fontId="4" fillId="0" borderId="4" xfId="2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8" fontId="16" fillId="3" borderId="1" xfId="0" applyNumberFormat="1" applyFont="1" applyFill="1" applyBorder="1" applyAlignment="1">
      <alignment horizontal="center" vertical="center" wrapText="1"/>
    </xf>
    <xf numFmtId="0" fontId="14" fillId="0" borderId="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8" fontId="14" fillId="0" borderId="2" xfId="0" applyNumberFormat="1" applyFont="1" applyBorder="1" applyAlignment="1">
      <alignment horizontal="center" vertical="center" wrapText="1"/>
    </xf>
    <xf numFmtId="168" fontId="14" fillId="0" borderId="8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" xfId="2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168" fontId="2" fillId="0" borderId="2" xfId="23" applyNumberFormat="1" applyFont="1" applyBorder="1" applyAlignment="1">
      <alignment horizontal="center" vertical="center" wrapText="1"/>
    </xf>
    <xf numFmtId="168" fontId="2" fillId="0" borderId="8" xfId="23" applyNumberFormat="1" applyFont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8" fontId="25" fillId="0" borderId="1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 [0]" xfId="21"/>
    <cellStyle name="Millares" xfId="22"/>
    <cellStyle name="Moneda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VR.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CONTRATOS CELEBRADOS 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
TOTAL EN URABA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RESUMEN!$B$52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/>
              </a:solidFill>
              <a:ln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chemeClr val="tx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RESUMEN!$C$50:$H$50</c:f>
              <c:strCache/>
            </c:strRef>
          </c:cat>
          <c:val>
            <c:numRef>
              <c:f>RESUMEN!$C$52:$H$52</c:f>
              <c:numCache/>
            </c:numRef>
          </c:val>
        </c:ser>
        <c:axId val="59487655"/>
        <c:axId val="65626848"/>
      </c:barChart>
      <c:catAx>
        <c:axId val="594876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65626848"/>
        <c:crosses val="autoZero"/>
        <c:auto val="1"/>
        <c:lblOffset val="100"/>
        <c:noMultiLvlLbl val="0"/>
      </c:catAx>
      <c:valAx>
        <c:axId val="65626848"/>
        <c:scaling>
          <c:orientation val="minMax"/>
        </c:scaling>
        <c:axPos val="l"/>
        <c:majorGridlines>
          <c:spPr>
            <a:ln w="6350" cap="flat" cmpd="sng">
              <a:solidFill>
                <a:schemeClr val="tx1">
                  <a:tint val="75000"/>
                </a:schemeClr>
              </a:solidFill>
              <a:prstDash val="solid"/>
              <a:round/>
            </a:ln>
          </c:spPr>
        </c:majorGridlines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spPr>
          <a:noFill/>
          <a:ln w="6350" cap="flat" cmpd="sng">
            <a:solidFill>
              <a:schemeClr val="tx1">
                <a:tint val="75000"/>
              </a:schemeClr>
            </a:solidFill>
            <a:prstDash val="solid"/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9487655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6350" cap="flat" cmpd="sng">
      <a:solidFill>
        <a:schemeClr val="tx1">
          <a:tint val="75000"/>
        </a:schemeClr>
      </a:solidFill>
      <a:prstDash val="solid"/>
      <a:round/>
    </a:ln>
  </c:spPr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VR. CONTRATOS CELEBRADOS </a:t>
            </a:r>
            <a:r>
              <a:rPr lang="en-US" cap="none" sz="1600" b="1" i="0" u="none" baseline="0">
                <a:latin typeface="Calibri"/>
                <a:ea typeface="Calibri"/>
                <a:cs typeface="Calibri"/>
              </a:rPr>
              <a:t>
TOTAL EN ANTIOQUIA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"/>
          <c:y val="0.203"/>
          <c:w val="0.8785"/>
          <c:h val="0.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RESUMEN!$B$53</c:f>
              <c:strCache>
                <c:ptCount val="1"/>
                <c:pt idx="0">
                  <c:v>TOTAL EN ANTIOQUIA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RESUMEN!$C$50:$H$50</c:f>
              <c:strCache/>
            </c:strRef>
          </c:cat>
          <c:val>
            <c:numRef>
              <c:f>RESUMEN!$C$53:$H$53</c:f>
              <c:numCache/>
            </c:numRef>
          </c:val>
        </c:ser>
        <c:axId val="53770721"/>
        <c:axId val="14174442"/>
      </c:barChart>
      <c:catAx>
        <c:axId val="53770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14174442"/>
        <c:crosses val="autoZero"/>
        <c:auto val="1"/>
        <c:lblOffset val="100"/>
        <c:noMultiLvlLbl val="0"/>
      </c:catAx>
      <c:valAx>
        <c:axId val="14174442"/>
        <c:scaling>
          <c:orientation val="minMax"/>
        </c:scaling>
        <c:axPos val="l"/>
        <c:majorGridlines/>
        <c:delete val="0"/>
        <c:numFmt formatCode="_-[$$-240A]\ * #,##0_-;\-[$$-240A]\ * #,##0_-;_-[$$-240A]\ 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u="none" baseline="0">
                <a:latin typeface="Calibri"/>
                <a:ea typeface="Calibri"/>
                <a:cs typeface="Calibri"/>
              </a:defRPr>
            </a:pPr>
          </a:p>
        </c:txPr>
        <c:crossAx val="53770721"/>
        <c:crosses val="autoZero"/>
        <c:crossBetween val="between"/>
        <c:dispUnits/>
      </c:valAx>
    </c:plotArea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"/>
          <c:y val="0.16325"/>
          <c:w val="0.8942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RESUMEN!$B$58</c:f>
              <c:strCache>
                <c:ptCount val="1"/>
                <c:pt idx="0">
                  <c:v>TOTAL EN ANTIOQUIA SIN URABA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RESUMEN!$C$57:$H$57</c:f>
              <c:strCache/>
            </c:strRef>
          </c:cat>
          <c:val>
            <c:numRef>
              <c:f>RESUMEN!$C$58:$H$58</c:f>
              <c:numCache/>
            </c:numRef>
          </c:val>
        </c:ser>
        <c:ser>
          <c:idx val="1"/>
          <c:order val="1"/>
          <c:tx>
            <c:strRef>
              <c:f>RESUMEN!$B$59</c:f>
              <c:strCache>
                <c:ptCount val="1"/>
                <c:pt idx="0">
                  <c:v>TOTAL EN URABA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RESUMEN!$C$57:$H$57</c:f>
              <c:strCache/>
            </c:strRef>
          </c:cat>
          <c:val>
            <c:numRef>
              <c:f>RESUMEN!$C$59:$H$59</c:f>
              <c:numCache/>
            </c:numRef>
          </c:val>
        </c:ser>
        <c:ser>
          <c:idx val="2"/>
          <c:order val="2"/>
          <c:tx>
            <c:strRef>
              <c:f>RESUMEN!$B$60</c:f>
              <c:strCache>
                <c:ptCount val="1"/>
                <c:pt idx="0">
                  <c:v>TOTAL EN ANTIOQUIA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RESUMEN!$C$57:$H$57</c:f>
              <c:strCache/>
            </c:strRef>
          </c:cat>
          <c:val>
            <c:numRef>
              <c:f>RESUMEN!$C$60:$H$60</c:f>
              <c:numCache/>
            </c:numRef>
          </c:val>
        </c:ser>
        <c:axId val="60461115"/>
        <c:axId val="7279124"/>
      </c:barChart>
      <c:catAx>
        <c:axId val="6046111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Calibri"/>
                <a:ea typeface="Calibri"/>
                <a:cs typeface="Calibri"/>
              </a:defRPr>
            </a:pPr>
          </a:p>
        </c:txPr>
        <c:crossAx val="7279124"/>
        <c:crosses val="autoZero"/>
        <c:auto val="1"/>
        <c:lblOffset val="100"/>
        <c:noMultiLvlLbl val="0"/>
      </c:catAx>
      <c:valAx>
        <c:axId val="7279124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Calibri"/>
                <a:ea typeface="Calibri"/>
                <a:cs typeface="Calibri"/>
              </a:defRPr>
            </a:pPr>
          </a:p>
        </c:txPr>
        <c:crossAx val="6046111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14"/>
          <c:y val="0.16025"/>
          <c:w val="0.257"/>
          <c:h val="0.2587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userShapes r:id="rId1"/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0.03825</cdr:y>
    </cdr:from>
    <cdr:to>
      <cdr:x>0.986</cdr:x>
      <cdr:y>0.16475</cdr:y>
    </cdr:to>
    <cdr:sp macro="" textlink="">
      <cdr:nvSpPr>
        <cdr:cNvPr id="2" name="17 CuadroTexto"/>
        <cdr:cNvSpPr txBox="1"/>
      </cdr:nvSpPr>
      <cdr:spPr>
        <a:xfrm>
          <a:off x="6200775" y="133350"/>
          <a:ext cx="2009775" cy="46672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0.73875</cdr:x>
      <cdr:y>0.13325</cdr:y>
    </cdr:from>
    <cdr:to>
      <cdr:x>0.97925</cdr:x>
      <cdr:y>0.259</cdr:y>
    </cdr:to>
    <cdr:sp macro="" textlink="">
      <cdr:nvSpPr>
        <cdr:cNvPr id="2" name="17 CuadroTexto"/>
        <cdr:cNvSpPr txBox="1"/>
      </cdr:nvSpPr>
      <cdr:spPr>
        <a:xfrm>
          <a:off x="7162800" y="590550"/>
          <a:ext cx="2333625" cy="561975"/>
        </a:xfrm>
        <a:prstGeom prst="rect">
          <a:avLst/>
        </a:prstGeom>
        <a:solidFill>
          <a:srgbClr val="FFFFFF"/>
        </a:solidFill>
        <a:ln w="9525" cmpd="sng">
          <a:solidFill>
            <a:schemeClr val="tx1">
              <a:lumMod val="50000"/>
              <a:lumOff val="50000"/>
            </a:schemeClr>
          </a:solidFill>
          <a:headEnd type="none"/>
          <a:tailEnd type="none"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CO" sz="1100">
              <a:solidFill>
                <a:schemeClr val="tx1"/>
              </a:solidFill>
            </a:rPr>
            <a:t>Valores</a:t>
          </a:r>
          <a:r>
            <a:rPr lang="es-CO" sz="1100" baseline="0">
              <a:solidFill>
                <a:schemeClr val="tx1"/>
              </a:solidFill>
            </a:rPr>
            <a:t> en millones  de pesos</a:t>
          </a:r>
          <a:endParaRPr lang="es-CO" sz="110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0.0325</cdr:y>
    </cdr:from>
    <cdr:to>
      <cdr:x>0.77225</cdr:x>
      <cdr:y>0.1165</cdr:y>
    </cdr:to>
    <cdr:sp macro="" textlink="">
      <cdr:nvSpPr>
        <cdr:cNvPr id="2" name="1 CuadroTexto"/>
        <cdr:cNvSpPr txBox="1"/>
      </cdr:nvSpPr>
      <cdr:spPr>
        <a:xfrm>
          <a:off x="1724025" y="142875"/>
          <a:ext cx="3914775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CO" sz="1600" b="1"/>
            <a:t>NÚMERO DE CONTRATOS CELEBRADOS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2286000</xdr:colOff>
      <xdr:row>2</xdr:row>
      <xdr:rowOff>114300</xdr:rowOff>
    </xdr:to>
    <xdr:pic>
      <xdr:nvPicPr>
        <xdr:cNvPr id="19" name="18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0"/>
          <a:ext cx="22193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85725</xdr:colOff>
      <xdr:row>45</xdr:row>
      <xdr:rowOff>0</xdr:rowOff>
    </xdr:from>
    <xdr:ext cx="2209800" cy="1123950"/>
    <xdr:pic>
      <xdr:nvPicPr>
        <xdr:cNvPr id="8" name="7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3211175"/>
          <a:ext cx="2209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57150</xdr:colOff>
      <xdr:row>48</xdr:row>
      <xdr:rowOff>85725</xdr:rowOff>
    </xdr:from>
    <xdr:to>
      <xdr:col>0</xdr:col>
      <xdr:colOff>8382000</xdr:colOff>
      <xdr:row>60</xdr:row>
      <xdr:rowOff>76200</xdr:rowOff>
    </xdr:to>
    <xdr:graphicFrame macro="">
      <xdr:nvGraphicFramePr>
        <xdr:cNvPr id="4" name="3 Gráfico"/>
        <xdr:cNvGraphicFramePr/>
      </xdr:nvGraphicFramePr>
      <xdr:xfrm>
        <a:off x="57150" y="14344650"/>
        <a:ext cx="83248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60</xdr:row>
      <xdr:rowOff>180975</xdr:rowOff>
    </xdr:from>
    <xdr:to>
      <xdr:col>0</xdr:col>
      <xdr:colOff>9763125</xdr:colOff>
      <xdr:row>84</xdr:row>
      <xdr:rowOff>85725</xdr:rowOff>
    </xdr:to>
    <xdr:graphicFrame macro="">
      <xdr:nvGraphicFramePr>
        <xdr:cNvPr id="5" name="4 Gráfico"/>
        <xdr:cNvGraphicFramePr/>
      </xdr:nvGraphicFramePr>
      <xdr:xfrm>
        <a:off x="66675" y="18154650"/>
        <a:ext cx="969645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9915525</xdr:colOff>
      <xdr:row>60</xdr:row>
      <xdr:rowOff>180975</xdr:rowOff>
    </xdr:from>
    <xdr:to>
      <xdr:col>5</xdr:col>
      <xdr:colOff>733425</xdr:colOff>
      <xdr:row>84</xdr:row>
      <xdr:rowOff>85725</xdr:rowOff>
    </xdr:to>
    <xdr:graphicFrame macro="">
      <xdr:nvGraphicFramePr>
        <xdr:cNvPr id="13" name="12 Gráfico"/>
        <xdr:cNvGraphicFramePr/>
      </xdr:nvGraphicFramePr>
      <xdr:xfrm>
        <a:off x="9915525" y="18154650"/>
        <a:ext cx="7305675" cy="4476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3-11-13672172')" TargetMode="External" /><Relationship Id="rId2" Type="http://schemas.openxmlformats.org/officeDocument/2006/relationships/hyperlink" Target="javascript:%20consultaProceso('23-11-13646283')" TargetMode="External" /><Relationship Id="rId3" Type="http://schemas.openxmlformats.org/officeDocument/2006/relationships/hyperlink" Target="https://www.contratos.gov.co/consultas/detalleProceso.do?numConstancia=23-11-13672172&amp;g-recaptcha-response=03AL8dmw93BPD1gDTOJruvfYwQjIbgRbeZBZSX614tehfMOrPjZLDfCmbLHce8cS2K79oZOSXBYSzldsnCRz9mAHvKuSAVRjKpr0RM8Rp3kSCzkWmjUWY300SCdlRcyuQgDcjyOYHnpXXGkvBYlHNSGpq3_NpUINmkDA8eHnyDfix65KzMsqyKFWO-7MoJTXVdkiDmQaguBaBkPLDIZDyniRogcff0lNf-dQCSsDheiV2xq5C-qSH4c7qwCBSeVnFrEIznoxJjhcjHOkmhXpOxgwilKyury3MAaGAzWC4cbOfs0QJuOlvJyvW9F-f3eCO784oNLhRzGA7bd9nkshnqxWBQOdGTWT_mJbcEqahVuSfinQv-N4zetqYMbvjqsg9fWElCkFXdshyWR8T-wE9gdTwmAQcU56ckBTgxObeO_yiViAvs_ReWdUYvwyfLICt7OvMq9teIEgcZ7eQcXq27_4R-Rt6DNfY0-aJGUQGOIC7rJzwJPlSPoM-99VTFDP3mZauUu1FYSYY-_RArT8hDVVKSnV_Y8e05ESnMW7fO1ik3UTue1XUIwSD4sj08ud28kBKdYf-w1WflIQG2IvlJ7XsOcaoMPRr-LyZ8uBxHn7dPMtd2d1j3YTOir633S7ctMNk_r2ZW-KS5" TargetMode="External" /><Relationship Id="rId4" Type="http://schemas.openxmlformats.org/officeDocument/2006/relationships/hyperlink" Target="https://www.contratos.gov.co/consultas/detalleProceso.do?numConstancia=23-11-13646283&amp;g-recaptcha-response=03AL8dmw9-OhuAUdwEVOOZlbQ4O2aUALmIvjEfju709CtLenjYaKoxq2mg6NOUvNlyhQE_2Ddes9M0lmtA8Z1bRe3Wa16kMqOpX_6Xx72owkLJFc5ZN8eCY-yVcSrKJ4CitJx7c48m4dlnms0BgWc7wCTnbu9CS14yw0rBEpv8zbErU3AroYbAG79NnEwROlMkc7gAwPxCdDvFi21xYvW-paZRAmNwC33ccbz0WSDbZ9PsBAs8wvg2owri_A1J97dLuQQwXZXxNmGSJCzO23uCSTpjrok3PmwAOmSGDyozvO1Q11JFFcYjyl2uEWEN-E6a8UM55BP9LkUiqwKo2Y1x9OEwhI6lbqiduYjM6GcSNXLwWJq_u2KDCodIXcyC93kWF6GFTuHXdCfm8xmVvsEUVsObStSKCdpuwSHimRVDgU-R9e4em782-AkItyCajmQscCBT2am8cjPvvAyWAzfS2RcE6LdBv26droi_EkTG_8AFSNf1cSzSYB2l6oeI7X41o8KXUsEVg7z2yUN8DMy31eMTZ0K4absWwkj8OSouoPRMzuWDF6sB3q-nVgvFLRaKMa5ZyhyPcPDj2KmoD1tcvSi4sWqwxFxMzdAJ7xIwchwm1Y5NkZgBJIgdZaefublPAxdWRm_DF9aM" TargetMode="External" /><Relationship Id="rId5" Type="http://schemas.openxmlformats.org/officeDocument/2006/relationships/hyperlink" Target="mailto:contratacion@amalfi-antioquia.gov.co" TargetMode="External" /><Relationship Id="rId6" Type="http://schemas.openxmlformats.org/officeDocument/2006/relationships/hyperlink" Target="javascript:%20consultaProceso('23-12-13676980')" TargetMode="External" /><Relationship Id="rId7" Type="http://schemas.openxmlformats.org/officeDocument/2006/relationships/hyperlink" Target="javascript:%20consultaProceso('23-11-13581968')" TargetMode="External" /><Relationship Id="rId8" Type="http://schemas.openxmlformats.org/officeDocument/2006/relationships/hyperlink" Target="javascript:%20consultaProceso('23-12-13675607')" TargetMode="External" /><Relationship Id="rId9" Type="http://schemas.openxmlformats.org/officeDocument/2006/relationships/hyperlink" Target="javascript:%20consultaProceso('23-11-13630097')" TargetMode="External" /><Relationship Id="rId10" Type="http://schemas.openxmlformats.org/officeDocument/2006/relationships/hyperlink" Target="javascript:%20consultaProceso('23-12-13664668')" TargetMode="External" /><Relationship Id="rId11" Type="http://schemas.openxmlformats.org/officeDocument/2006/relationships/hyperlink" Target="javascript:%20consultaProceso('23-12-13666450')" TargetMode="External" /><Relationship Id="rId12" Type="http://schemas.openxmlformats.org/officeDocument/2006/relationships/hyperlink" Target="javascript:%20consultaProceso('23-11-13655163')" TargetMode="External" /><Relationship Id="rId13" Type="http://schemas.openxmlformats.org/officeDocument/2006/relationships/hyperlink" Target="https://www.contratos.gov.co/consultas/detalleProceso.do?numConstancia=23-12-13676980&amp;g-recaptcha-response=03AL8dmw9S55e0DGxHlbLLmJwT-ZUrA9YJ-AwcWbqaIo7HG3lGzCHUz6SupcrsYdsG8vAQ_RYQg8J0Hf09HgdemB-zucNGAF3eet3crp7TY81l5fc5Z4jYzV-K9gvtMWcddtvby5VYB1VmHD6stT5ApIbQNUGHhQDeH7IM-dK1P7mWBLyVONVHskIuPfARtaD7zImeIu7YMyLSYdkwdJEjHMVV1cI1MtRbQsi_CsGxOM4csT2D9rCr71-5K2FaPmmeEtS-v46sQRRdAn7fZoI018PITRT9Zd4jd40FrFMdrm-Prf0h8uvGfDETg1mmG61wTZFnfmv6BnuqCrhzcvxeMbAL7s_S8Iy9KpZGQ4v3H77DjgVI7K_YphnBfRUqQGwBFfmrPfIz84hIJKz3w-y6s_TM01Lap_C7qEALFhTX0sc-OvpTZ9RvoN2EULDr5kQtsRxeQISyIi7Pvj2VfgOneFrmnHasv9R_xn1rwlInDaFeqy0DQW9sxrPV4ApgJOCGKzeDyc4idxjS41GIWCSyvm4Obs4Es65VeVq3vhOL5gqaqKiEu3AHLFlaQOR8aVn28P--KKRyTtKfma64UlFoBYnCOHSMrNyzagxbPJQTFHPxnCKvWyTKqVhlaRR3IeH3j2VKiOiAyjL0" TargetMode="External" /><Relationship Id="rId14" Type="http://schemas.openxmlformats.org/officeDocument/2006/relationships/hyperlink" Target="https://www.contratos.gov.co/consultas/detalleProceso.do?numConstancia=23-11-13581968&amp;g-recaptcha-response=03AL8dmw9Ub5RCcH0vk9jQBdfsHBQGTSIjzUkXKikqGlGv9Y5A5Q1ydeXYJLM7UM4Ah7hnyYG67Biu1n4QCUjFWMFsWoYPhWfEhBasE6yAIR28JlhPxj2jq2_vLoPlIJ9j9w0ro2QIKHcNlysFC4ZtWLAsMsBCdp7B33_lZKg2ryfzXClu7LkNuCJFWnoNG6GXK20_O6SO0c6nH7FMpeJ_O3shBQDyBLoGNMOviHYWEqF-gemx0QjxN1lI5b1xFg6RtELljEm6HLuLAcSkYyTT9OtLNRaaDYZDBmK28-g0DtKXiKOBO4hJPguTNO2E_eqiA6rPUPNeztk0jZIJ639jJ34EHZKbBa7Zpg5tWPgy6S6XAkgzYN2q7HS9bHvIW9If8pPHThkvYZWvNbqmv-fidEaxa9YugEIt1ujxERa55QL5WcjLf5_brbssTgyt0npvmujqYrrxoe4eV90rVXx5cGN-gvNEOdcYEPmhnvProFHiSAgS-RVaZgszo_fI17-5CRNEauiP6q_pNloZusZ5cIreagOtRbKE9Z8pq54e3iuPblK4gv7BAI0A7HH_ObAQ_EeOgxnzj25Rt3QbWg-SggXQRZtBczA4koe3SPA6jUVInC2clC-Us6qOhnBfkjtSySZpeiHp6P_J" TargetMode="External" /><Relationship Id="rId15" Type="http://schemas.openxmlformats.org/officeDocument/2006/relationships/hyperlink" Target="https://www.contratos.gov.co/consultas/detalleProceso.do?numConstancia=23-12-13675607&amp;g-recaptcha-response=03AL8dmw9gKSLYB1yCVJ7pLHkK-77BETqVujlWZTDWsgIaCtPN7q--JGNV5hSHsOYb7XX7GMTGb4Bw-rV1L6VgQQokDH3hzQ7tDSjNbhBtfglU8cnmXqyJk5YRHSCR9b8l0LifQIqDiUvT9rTgnMpSzzcWkVPTpeL-9M0_hmu63G0bXQXplPo1RuI68bRrh8yKt7pfkGbLg538bsW6svsM81v1FkbLKgocWeYlRj6enqjejojNFQ2V7hr9I4x6LR_88bDADsfGDfmbScNYwsX8iiVi_FodqVvA4TxKWttxyO2lFjwf8m2biajiN86bY8Ze6OeX_p2Xu1TaBIbAGm-M91nJOiHzl7UmtvrjKHv1_F-pFetapE6kCNgQr1C8e4EWP1BMcTWuERH_Y0zrhYVihcjuwVv9Ur0mFpYYutDIRycr8viOY-svoetnx8hRcmoLnwtDqs56wQXXa4LWEH5N2iKsP20FiXikJME1BcTPgZCecih0HJHQGH_Hfz8z2VIs0zcrFDn8jgnZgFz35wLGh6coE01ZTQIyBHIFgGumfw85nxZe-c3A-Px53ppCP__lfKo4nw2lcekaJ3PhohdjRo497Ke3fmeNEbe0HWrTKSZu3x4KQWSqQVSdb-uZZZojDC3eSyADlqVyz4zwR7Fm_yfzZXTsMlNLCg" TargetMode="External" /><Relationship Id="rId16" Type="http://schemas.openxmlformats.org/officeDocument/2006/relationships/hyperlink" Target="https://www.contratos.gov.co/consultas/detalleProceso.do?numConstancia=23-11-13630097&amp;g-recaptcha-response=03AL8dmw8LqItuNgNva5LMGgDpwJMw-bpiUJ1_TVn1AjsKaUO4A_GzPiL1nin2dVRqIhVb6RX_rrokyoMLR4uUJgHnpwVnlY9HME1_zf2UXDRL6el_bgKYrTcQvqvxZltPUqWaY8ffbRx4n_BYao-uc8HNb3b1TqnYXG7ky0h0PVpjlhxSGT9D5cOBjIs9mJMEw-gHEfJGg3eSDF07V5OGQpXxN_j89qaOBa2TbLvQcSHJECEkTJSZgIV-RlZTmjjm8kFTIKWAbNuFtbCbAL8-SPnKBUZFP1WnY_htlT2SNUH2jrrHZnxytNOncR_G6VHfjTiGyDRhJN-oFnEWH1UEcjIDCkBbxFKcdcnNa1RsYAkqFmxDv6sJ-icSoLbT2HmmzWxV-Y4n9yuW5YN8ZwqETijqsgsIGKc-oo6ORxgIY8m0a7V1jmNitBThp2VynM4VbEEi_SXBwN-wfdZcIVDaLYqyo7QkpABKaWa20cEiW7ihakrKD2GVG6hxhpjDlnlClZXmCX-Hpnh3RFzCQvSmQ2lIthSu7dMrTz8ANW0_LD7q3PtUwfeJ1Av30adsIZgpvauYpHZoZ3DNX4z3CBZuONX2-7IPgrddnHkJHFpS1Urm8TpWsnPfOuIOR-n8HlBqEuJK1QI2KkZ-" TargetMode="External" /><Relationship Id="rId17" Type="http://schemas.openxmlformats.org/officeDocument/2006/relationships/hyperlink" Target="https://www.contratos.gov.co/consultas/detalleProceso.do?numConstancia=23-12-13664668&amp;g-recaptcha-response=03AL8dmw-LnU0Yl-8wOlS9vB2qVdzsOgs9eAoGjZd3S2adg8brMv3bPdJ4AyYDH0UYOonhxmqOxshGU8276iRZ5dAVZyew5pkbG8fo83pQOC9uGSUtdyet4SINdwT2l23X_x4uK0Mc8_erv6W6NKfBABTQOM758cTgBZO_bMh258uYexrjqzQsEnxpEIql-57VYbltfPVgm-l_5EYApIkeDq_5Rh08d8waF5-uQEBSi5Dq_snIonvjoAFBEih66C4BGY7GGsCODbx2cM_v-KZFr8TP6C8ptdB97SWVP34lecCFqN4HrVm328f49zpG1LmnKk1mJJ4WmxBLuNA4S_mM1HEE6YlsFu4YpUC9kKO7NS0yu2cbXzZaj5yp6TjcPLXBGq4P-cR6uTVkW8fQK-mYmlCrVd1M596Bh-ODJ1pndGDOUy31jiXoKa5ASr7D97LM7ERmF7OrVIoD4xa4AXhR6njLKw6et12Tns5PzkjTbAaz0JKt1CnRRDnjs32Zfb7xvUazZ-PUw3CfqUuhCdKKOv8tQLDNpPi3cu0QAs11uAbipAXjK7SbHdBWIbAzBaxbRwB0PLrWXWf27uu7eNZaEca4R0zuw0qbdI5q40pkcZKEWNNdIvPjkQUFyznaMCKaPByU1fjAI2AdgbtE909TcnoLrXfXUnG6cA" TargetMode="External" /><Relationship Id="rId18" Type="http://schemas.openxmlformats.org/officeDocument/2006/relationships/hyperlink" Target="https://www.contratos.gov.co/consultas/detalleProceso.do?numConstancia=23-12-13666450&amp;g-recaptcha-response=03AL8dmw-1iJbB40vbtIqaIJHhZEWPYjjEQItanAzvX8xNJKQZH6or7GwVXoKdNdk2CLWyEM1brJT3efsEM7IBqF2btXRERgC2Ou1rxVV0qw5clDnpp8Xy9Lik1nndcdJkgpgR3tL1Zgf-87-dKJ50KvfJy_7Iz-Hz0rM5z-QxdF-iUyKdFQnW_AYYzToI6VNmMmxMIzLT9AvihNrdOkZUGRA9fugbGKk6-TMCkgu2dfqEe5aRLi24BNdcHQc5Pe4Aho1QdPXK7sALMX5ZaJDFt1pZi7fVNjqOuMKG9VwSW41rablfUHN70Pz8CexmnvnKJ22wTIO_61pHPgX_plmBfjRRmOfm_5hW7zJMz6XcqPyDIuq_qSuIVHkX7QgrW-TIUTTbLGv9q0girshnbp0bUAMuXnQ7lTyQwa4h-CR_sF6-SfAiBJFWw21MakjtY4gXUBzZci_dL1oSKCswN8UE7vp4okRoiqS5qdojeiKX5DgHbn845cGrei7l8Xu3lSJytEo5LXpxKxkFeR783_F0HEHWGr1Wu_LZnnohQqTzlRGFvDU-zC4iZJfXB_ifY_0HOTitV3lJMGMt74e4_2J06HM67HC_zQccNBen1ay5Kb1LaSjHf4JieCdj63Q27mVU4ReegV-kK0a8R4jXHMK9qyxyK7vCUbPxZA" TargetMode="External" /><Relationship Id="rId19" Type="http://schemas.openxmlformats.org/officeDocument/2006/relationships/hyperlink" Target="https://www.contratos.gov.co/consultas/detalleProceso.do?numConstancia=23-11-13655163&amp;g-recaptcha-response=03AL8dmw_k5tPaeoChiyvcBP9u169YJzUm7BvSywaPkFbQ5NQqEPesiTM_fXpRUpJPWNq1k4hwWOhWyXUP5InGnO-bUSmYZiXXg8fWemGX2Zyxg0uk7NTqigUD28vvY6gxMuMXixirpPftrvgj8NTlGDBkDSUn-BPfm8VswTCJbZ4MjTsOCQnwUOScx409PdR5msLqaxgDV2EICHjmneXrKpzw9WRLz6HBl12CdzUvYuOwdaG6N_Up0BPyW6bP2FnWYakbc5U5QXM89oU13pazAg7LKzIxxB63EgIdknhSYy4hhdXv_Phn9U4XiaAcu8sjyBS4zrXIN3l0d3YgcZ6DuOGTuccJJuuQMXjW3GgU3DfhmTKRilHTJ9Ku9W9ZV3UCCJ9HouLfc9nYIoUBl1r_blS_ysBu0Tjp6Lh5sHWHlHfswub7s0wkBd08ZYh6axy6r_v7k_B_vNB_VNUg9FOSqifDk6LhI9RRNi_bg6GzmFtilesXS6AphdWX2-py3AHe84TJ5bh4btYm0UlZcJuXzrMe6dxZ1FW9OPdo-m0Tzaeox8JCQDSfFtRKXVk7TGVEoT4ZodqNnb4XFbpbaT9RUj0xbYSopa0oKcJOuuVHYoulGVYCeu2GHr3dY1PfSyiN-jDuTYSoIpFBPz_9GHcjNELu59fNuWp_3A" TargetMode="External" /><Relationship Id="rId20" Type="http://schemas.openxmlformats.org/officeDocument/2006/relationships/hyperlink" Target="mailto:contratacionnechi2023@gmail.com" TargetMode="External" /><Relationship Id="rId21" Type="http://schemas.openxmlformats.org/officeDocument/2006/relationships/hyperlink" Target="javascript:%20consultaProceso('23-11-13669019')" TargetMode="External" /><Relationship Id="rId22" Type="http://schemas.openxmlformats.org/officeDocument/2006/relationships/hyperlink" Target="javascript:%20consultaProceso('23-12-13658015')" TargetMode="External" /><Relationship Id="rId23" Type="http://schemas.openxmlformats.org/officeDocument/2006/relationships/hyperlink" Target="https://www.contratos.gov.co/consultas/detalleProceso.do?numConstancia=23-11-13669019&amp;g-recaptcha-response=03AL8dmw9gk2d4Boo9q8tVGCz11h8nOw5o4L3n_ytk8LU2qhrFf83kyZQaFBijewgVhplg_Y5ahlks0wSgMqnxydvc2TxyoPigVW_9WqSC--jmnAi6ECltQxZKzJ9SJ4rdch_Ln5k1xikogYAu0JJOLPeVOZGhsV47w4RVlcoANnz8mOP0oF-J0-_HqV_5Ft1UR5CKBuScZyi9JKiog7JYb8Epx0OYoqPaeiaNKWWQaxq43DjIOViY3EWinoy8ebAx7XkSjLVkbu5d_T13B4-1jdpAHJUWJTxoE5Vkjk7euOefSggCASTf47W7CrbvmxQtZQbpiE5jB5t8ERdAvdEKbgHOE2KKIOgMyQW_TjCLSw5jdGoA5B0feNPNI-4-JTAyCffDYpohI5exZS6P48iQW2dBvzlipvoDsIIeyglIy1AmRxEiPFApBSa0AXiTXTcoTrYY9xPvmgWe17mIXlmQNLONnEeKzvExt7VsLi9fT48ECr0m_kSlzJbTWI3-bkBLyTfXL28vmsQWWxecUd75XSfLaYJorrda_JvCsaxzUqXo-PfKuCqoSgGEDRt--fFLuAjT-vUXrrXVK_YEGKn6cBDnUTcfseDr0QbNFBagqGBZaYDElP3Ti85Z4D_nvSmwdwvufe7SF7Lq" TargetMode="External" /><Relationship Id="rId24" Type="http://schemas.openxmlformats.org/officeDocument/2006/relationships/hyperlink" Target="https://www.contratos.gov.co/consultas/detalleProceso.do?numConstancia=23-12-13658015&amp;g-recaptcha-response=03AL8dmw_SBzTPGLTeC2te7MhMQk6EwD7jirRg5JJYEnvejOcF_YYDGfHYFHXC0RcE8vDIwtRTUwtcA_bdOP729GiFGMtPwldb6XqJuK9LpXyqomDbYcVvxUYwPovzx_rmUacQy17czNxBIZam5CdC7TgCgJ5Egma2dK7yyorokUwk_sJ-VQdkNyRadYx1q1w2K94XYX6YJU9ZKIHpg5LHoVVLuH1ulZnhsDeTqcWddC1ijcAxjAA0vkjnISlBoXzUg6Ox6wS5GqQq4MaXMEqFcasIp6r52zPVsrr6cVecSdwlWb3s7Yhp1hhref4zZeTJxEAcr8oJF-dGYbkhVwFlicq0stpdgUCJDjrkd2iWG1Nfoos7y3De6Jn3UHPpPRk7QZOYGk0JoyawPTpa2iZSJxJv1KLxkBm-qG-saa1BTdUDoF_NF6R1kJVp-WAKuIS-hw7J9IDYHa2Axux4bs5NxcEEFgj0K-ub8O8erWYJUpsdQHap9qFaIJbCwij8jA3II-GEwZWN02GyetvCpVAuBnIaFNgruneUt8vtHS5TKYHzY5v49zeWJpVB9uaUAmzB_5qoS3vIfyNEoXvE4sPBnG0wc9s9sRXORyQR24yAC52M50xe_ayOETU9s-x2aYBE6XrL5Cu4YjJtQPbgvZJ-g8cyLY5Syx6ssA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avascript:%20consultaProceso('23-21-37944')" TargetMode="External" /><Relationship Id="rId2" Type="http://schemas.openxmlformats.org/officeDocument/2006/relationships/hyperlink" Target="javascript:%20consultaProceso('23-21-37970')" TargetMode="External" /><Relationship Id="rId3" Type="http://schemas.openxmlformats.org/officeDocument/2006/relationships/hyperlink" Target="javascript:%20consultaProceso('23-4-13663280')" TargetMode="External" /><Relationship Id="rId4" Type="http://schemas.openxmlformats.org/officeDocument/2006/relationships/hyperlink" Target="https://www.contratos.gov.co/consultas/detalleProceso.do?numConstancia=23-21-37944&amp;g-recaptcha-response=03AL8dmw9KiCE9yNA94NmCr3DIFWz_29gF9vNYdgk_QRkI-WHa48r0TGEtAB3V-l56y3iap04aiCll6BLB5FGU_ZCYDBbRXLpssCbPt3a-dfFEhyI3Mkl8P6_FK337TxQjgIND58_A-pJcnhH2D6ZQ9aI0rdkTzYNpeoHGqilh_JEtLiO-yqbtnu8edog2IEXcXqXzj1SyneXZlpJ4Edzlke96PXKFyipM4vzXTihaUHvaI0Ua7omKSi_iDi0vbZTChmJKVdJJLkEVvjmB9_52mcXHnZpoTMKnDArIyIuZ7QHFlh5Ce3oZ9gOtYyi9k7wYzepj0BARwugEdSQYEQs_97bpZgJ_TwAeo83A0711EvFP-63yR1bB7eDpng1GPhSuEukdG82dH-NU2seL49wDoomam3OpCgNQrG55gn4RfJCEKsQb9QfJe12UlJJUTvzliZ_yUoljELvRKrMi28GYfT3VXCWWPLlRAgAWV2N_-m8XI1tZ9pk55bDi6GElzf16CSv9fCGb60XgjxPXdTOAqkzKQcTz7I0nnxvEreHsOrxu-3pxqOnt3QAxmX0fkLABy9HXllQhIKlGqFZJjEskVF6OqtJt58eKMVoiSjKuMioVbdU7YXnf10_yIGtXDrdfY-DHdtfHYFlY" TargetMode="External" /><Relationship Id="rId5" Type="http://schemas.openxmlformats.org/officeDocument/2006/relationships/hyperlink" Target="https://www.contratos.gov.co/consultas/detalleProceso.do?numConstancia=23-21-37970&amp;g-recaptcha-response=03AL8dmw9eaxZcZekiAZ4roW8gtCDwUmfLJWQzSxCzMFqpXBpqVYjEpGLbsE3xi5VGxxd8tkajJrm4q4knkMsat6ym-WjDzo7U7VMh_QbFlZNIKsPCpUHHWLxgK8koFwE2GKY-ntRriTkc9roKBO2e9aRrYSUW2gy5zsTHffSMlSAaMl8nc99y3pCeG8U1GyNqzimVIx0rLhrWtgUQuSgbfjSveePM8eJcBEfT74SQc8jMNAp3T2tNg5czaEh8afTRsX3Q49NkzDxGbRTMkP8tWHfHzkhZivzZ8yHWVMyJfDPIEtYkycERsTuChSTOuCI01fURVCtoitcSNjXFqW3tsSAdNmUFP0npJ0JCR9CUHI-ink7y3TJCVLp0Oy3RNLHKOMdrklFoY8tYo5QocTS8WPQW6wk5UVGyCrFwHr55WiUY4FNUh8bP1hoWWPgdKHcaPMRiLEFHJaGWYyz2mvl0jmJqFGBL4nu9ufG1jUh6lOm7pxaskArT4mQvEOjSLwI_6aZ06n91OoVulywW9A4jpThMcBjBA0HdQfy1YCl5gaw2Ck2TIEGGMyRAc6qaH-2J2amKWdNzbM_1wh0xHWihNpI4l_TjXe2PDxfvazmMgqYL8Xlrk6KCQk488KEhZ-RpHqUbjo-eBqmqYCcvLdGE9W2O2JElGh7amQ" TargetMode="External" /><Relationship Id="rId6" Type="http://schemas.openxmlformats.org/officeDocument/2006/relationships/hyperlink" Target="https://www.contratos.gov.co/consultas/detalleProceso.do?numConstancia=23-4-13663280&amp;g-recaptcha-response=03AL8dmw81AOusO-zX5H-8MCxZui7XaBcWCrdyBJ4g7sA7N6bBIKRPdZZyCgHQ-mxoksi2W_hYZlV8msTJQiqHa-iWRsRPpYXlOsHy4Bg6ilTF6H3QJG-4Q8psz4aGls1H5n6I0BkxVZp4RrArBrO8yxOhi5vx1AsouWjnA9kNVt_9iCj-f7sUJtwkAsir8UKy6xt-wCCXpzoAch73m5YPISddQ14Mez8nEuenGIjjr_4aEjwRbFD_BkS5oMpaadSQusm3GcFEs8qT4ezhxrlk0D_m8YladsEPN221-EhlFSHMiJN4fzO2XrnIJL9QxQlVsvQi48zN-6kYmvSK_M71GeF13stLaMw_88jij9nHecUANl7K70nsTWRm4qAjPlqx6xOeZHtD3pyDvQWrKLu3nO6U9SIcHyCkoFz4CVtzWHpw_wP4LNs6BTqvHbbHdxPUvBATDbbnNiZNJQnN2NHHyIXe53dIhaIpfVZCIDYKs637cTYedydflQ66KWj6L89YjIMNxZzBGnV02_UoHCWvNewXG928s-TX_F1A5b5keCMBWD18inql5DJUnNYoOapC-1b1NVUU36dIPU0_Egsn2LCSU6Yecc5GQ9BIBx9VYExzqli-gCZMiilvtt416jcuk9QDuzdpMjxQ" TargetMode="External" /><Relationship Id="rId7" Type="http://schemas.openxmlformats.org/officeDocument/2006/relationships/hyperlink" Target="javascript:%20consultaProceso('23-13-13638968')" TargetMode="External" /><Relationship Id="rId8" Type="http://schemas.openxmlformats.org/officeDocument/2006/relationships/hyperlink" Target="javascript:%20consultaProceso('23-13-13676227')" TargetMode="External" /><Relationship Id="rId9" Type="http://schemas.openxmlformats.org/officeDocument/2006/relationships/hyperlink" Target="https://www.contratos.gov.co/consultas/detalleProceso.do?numConstancia=23-13-13638968&amp;g-recaptcha-response=03AL8dmw-KBnFy43uWxg9G-ECP7dptpARH3qhnuiPRqNvQy3h4DP_YPOtk4MNlYamV0C55o7BrPKWmPfCxz9FLKgUUa4Y-VR5xuQxqIcybIRAcrg_JBdwlgjqEbvaFB9JFkkcxUJFJjytvQhrJGsGAGVYcuzwYqC6aQazXeONRZdRzVagnczrms2DC-rx6tp3f2aVMuJdBcrSywMx9re_uOeXT8NrO0NgVAWa3C0i3ScHzU5svXSAUWdwcuO9S6YyhHH4GAjWm08lGDu5Ig1j43w_4yt66CARZBnKDgoVJjYE6Niu3NY0Sey5odHP62qVLRkdQcG8PoeRMWiKnmtz8UrXqhvN21QfmDffDkbdpsUdoYvSDu65FGuRiZ7Hm0AGGH1d_P5JBW_n-xlWqUDK6dEnMW1GgGlrEhvpqe9vAXMsG7zzH5V4dGA93oNtMkbko0a-VS4MhrpcLc1gNYOVe9c1sE1_Cd2TtlhQfNrxlKSFu8Zu0lOnno4Y-h85xOlr-CWJERgyB3rstZrGidmcCKKv0v8J-XCh2OSPcULFfKfBDx1rlCbaj01qlZZ-yiQWhQ4vEHffbAuoW8bVdkf08ekZvYiblBnJC4XbZMVmcPKqySB4yp-EJZnAqNHDmwjkOUcqpRiB_MS4xf_2MdEgQSmpZmfaMqtAuig" TargetMode="External" /><Relationship Id="rId10" Type="http://schemas.openxmlformats.org/officeDocument/2006/relationships/hyperlink" Target="https://www.contratos.gov.co/consultas/detalleProceso.do?numConstancia=23-13-13676227&amp;g-recaptcha-response=03AL8dmw_G3cWiyIvZztW1WZ4YI4ujj_uPdF4M8aSlduEPx-U0ZzqDz2pYhe2SMRl6R2bgK095ahGYsp9s83TmO777wdy8TSZUF5cjuEjHuq1LQvy4wIoZdEZ3BOc5CgG7AKlAOBhjmaC208aJq0CxE5Wl9SPQpYmGOVCcCMHzxIhF30K94WaxIc7aTgdjPvT2jovH9WSADr5g0QWjTX6dTlQljTtFnvqaOHpnWgai1VxLCbbq99MRvenu1nTKhypyNvAnxFyFdJWlWofSSkPb9CXUKIfZ5wYkGmS0AdgrGUkWfXqR_-olZ-vpHLUL77bUu4GdvwZRX5mK7nzQ2MtwrKrX1nXWIQPEJECsUz3LjY1n3o0C-QC-QJoEcosSQVx0vA4x1iAK8QXMYEWhIQcXVkPaEz-6rGbRp1PPjSnjYpF7vT0d-b-ESC2U_EaLRvEhVz9bV4XwOxVewTfXPmz5K6wvrKZAh-SP5rYl5QZ76zjqEFyQjBgjmcEdmV00KKXLARCXNt5HHVcIMMezU2aerhHmhtEJQHWoAICqpKHNzd-1e6d1E65YICScQ4MjmZqtNlFr_xA83s3Uz5HyuWojsU6paANrkeJT8Wty9pOmTb6MB3KPapZ4XuKWHH6_867Q5wjL0pBxxA2-i32my0GE9vNTHpYIxRY8-w" TargetMode="Externa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86"/>
  <sheetViews>
    <sheetView showGridLines="0" tabSelected="1" zoomScale="70" zoomScaleNormal="70" zoomScaleSheetLayoutView="85" workbookViewId="0" topLeftCell="A1">
      <selection activeCell="C23" sqref="C23"/>
    </sheetView>
  </sheetViews>
  <sheetFormatPr defaultColWidth="11.421875" defaultRowHeight="15"/>
  <cols>
    <col min="1" max="1" width="152.57421875" style="0" customWidth="1"/>
    <col min="2" max="2" width="20.140625" style="88" bestFit="1" customWidth="1"/>
    <col min="3" max="3" width="30.00390625" style="79" bestFit="1" customWidth="1"/>
    <col min="4" max="4" width="21.00390625" style="88" customWidth="1"/>
    <col min="5" max="5" width="23.57421875" style="79" customWidth="1"/>
    <col min="6" max="6" width="23.28125" style="88" customWidth="1"/>
    <col min="7" max="7" width="27.421875" style="79" customWidth="1"/>
    <col min="8" max="8" width="24.140625" style="88" customWidth="1"/>
    <col min="9" max="9" width="27.00390625" style="79" customWidth="1"/>
    <col min="10" max="10" width="22.7109375" style="88" customWidth="1"/>
    <col min="11" max="11" width="27.7109375" style="79" customWidth="1"/>
    <col min="12" max="12" width="22.140625" style="88" customWidth="1"/>
    <col min="13" max="13" width="30.8515625" style="79" customWidth="1"/>
    <col min="14" max="14" width="11.7109375" style="88" bestFit="1" customWidth="1"/>
    <col min="15" max="15" width="25.140625" style="79" customWidth="1"/>
    <col min="16" max="16" width="11.7109375" style="88" bestFit="1" customWidth="1"/>
    <col min="17" max="17" width="33.28125" style="79" customWidth="1"/>
    <col min="18" max="18" width="14.7109375" style="88" customWidth="1"/>
    <col min="19" max="19" width="29.28125" style="79" customWidth="1"/>
    <col min="20" max="20" width="11.7109375" style="88" bestFit="1" customWidth="1"/>
    <col min="21" max="21" width="26.140625" style="79" customWidth="1"/>
    <col min="22" max="22" width="11.7109375" style="88" bestFit="1" customWidth="1"/>
    <col min="23" max="23" width="26.421875" style="79" customWidth="1"/>
    <col min="24" max="24" width="11.7109375" style="88" bestFit="1" customWidth="1"/>
    <col min="25" max="25" width="28.57421875" style="79" customWidth="1"/>
    <col min="26" max="26" width="11.7109375" style="88" bestFit="1" customWidth="1"/>
    <col min="27" max="27" width="31.421875" style="79" customWidth="1"/>
    <col min="28" max="28" width="17.7109375" style="88" customWidth="1"/>
    <col min="29" max="29" width="26.7109375" style="79" customWidth="1"/>
    <col min="30" max="30" width="11.7109375" style="88" bestFit="1" customWidth="1"/>
    <col min="31" max="31" width="27.7109375" style="79" customWidth="1"/>
    <col min="32" max="32" width="11.57421875" style="88" customWidth="1"/>
    <col min="33" max="33" width="24.7109375" style="79" customWidth="1"/>
    <col min="34" max="34" width="11.7109375" style="88" bestFit="1" customWidth="1"/>
    <col min="35" max="35" width="23.28125" style="79" bestFit="1" customWidth="1"/>
    <col min="36" max="36" width="11.7109375" style="88" bestFit="1" customWidth="1"/>
    <col min="37" max="37" width="23.28125" style="79" bestFit="1" customWidth="1"/>
  </cols>
  <sheetData>
    <row r="1" spans="1:3" ht="45.75" customHeight="1">
      <c r="A1" s="118" t="s">
        <v>35</v>
      </c>
      <c r="B1" s="118"/>
      <c r="C1" s="118"/>
    </row>
    <row r="2" spans="1:3" ht="33.75">
      <c r="A2" s="118" t="s">
        <v>104</v>
      </c>
      <c r="B2" s="118"/>
      <c r="C2" s="118"/>
    </row>
    <row r="3" ht="30.75" customHeight="1"/>
    <row r="4" ht="25.8">
      <c r="A4" s="7" t="s">
        <v>26</v>
      </c>
    </row>
    <row r="5" spans="1:49" s="5" customFormat="1" ht="31.5" customHeight="1">
      <c r="A5" s="8" t="s">
        <v>25</v>
      </c>
      <c r="B5" s="115" t="s">
        <v>48</v>
      </c>
      <c r="C5" s="115"/>
      <c r="D5" s="114" t="s">
        <v>105</v>
      </c>
      <c r="E5" s="115"/>
      <c r="F5" s="114" t="s">
        <v>79</v>
      </c>
      <c r="G5" s="115"/>
      <c r="H5" s="114" t="s">
        <v>72</v>
      </c>
      <c r="I5" s="115"/>
      <c r="J5" s="114" t="s">
        <v>66</v>
      </c>
      <c r="K5" s="115"/>
      <c r="L5" s="114" t="s">
        <v>65</v>
      </c>
      <c r="M5" s="115"/>
      <c r="N5" s="114" t="s">
        <v>62</v>
      </c>
      <c r="O5" s="115"/>
      <c r="P5" s="114" t="s">
        <v>61</v>
      </c>
      <c r="Q5" s="115"/>
      <c r="R5" s="114" t="s">
        <v>59</v>
      </c>
      <c r="S5" s="115"/>
      <c r="T5" s="114" t="s">
        <v>53</v>
      </c>
      <c r="U5" s="115"/>
      <c r="V5" s="114" t="s">
        <v>52</v>
      </c>
      <c r="W5" s="115"/>
      <c r="X5" s="114" t="s">
        <v>51</v>
      </c>
      <c r="Y5" s="115"/>
      <c r="Z5" s="116"/>
      <c r="AA5" s="117"/>
      <c r="AB5" s="116"/>
      <c r="AC5" s="117"/>
      <c r="AD5" s="116"/>
      <c r="AE5" s="117"/>
      <c r="AF5" s="116"/>
      <c r="AG5" s="117"/>
      <c r="AH5" s="116"/>
      <c r="AI5" s="117"/>
      <c r="AJ5" s="116"/>
      <c r="AK5" s="117"/>
      <c r="AL5" s="116"/>
      <c r="AM5" s="117"/>
      <c r="AN5" s="116"/>
      <c r="AO5" s="117"/>
      <c r="AP5" s="116"/>
      <c r="AQ5" s="117"/>
      <c r="AR5" s="116"/>
      <c r="AS5" s="117"/>
      <c r="AT5" s="116"/>
      <c r="AU5" s="117"/>
      <c r="AV5" s="116"/>
      <c r="AW5" s="116"/>
    </row>
    <row r="6" spans="2:49" s="5" customFormat="1" ht="32.25" customHeight="1">
      <c r="B6" s="89" t="s">
        <v>20</v>
      </c>
      <c r="C6" s="81" t="s">
        <v>21</v>
      </c>
      <c r="D6" s="89" t="s">
        <v>20</v>
      </c>
      <c r="E6" s="81" t="s">
        <v>21</v>
      </c>
      <c r="F6" s="89" t="s">
        <v>20</v>
      </c>
      <c r="G6" s="81" t="s">
        <v>21</v>
      </c>
      <c r="H6" s="89" t="s">
        <v>20</v>
      </c>
      <c r="I6" s="81" t="s">
        <v>21</v>
      </c>
      <c r="J6" s="89" t="s">
        <v>20</v>
      </c>
      <c r="K6" s="81" t="s">
        <v>21</v>
      </c>
      <c r="L6" s="89" t="s">
        <v>20</v>
      </c>
      <c r="M6" s="81" t="s">
        <v>21</v>
      </c>
      <c r="N6" s="89" t="s">
        <v>20</v>
      </c>
      <c r="O6" s="81" t="s">
        <v>21</v>
      </c>
      <c r="P6" s="89" t="s">
        <v>20</v>
      </c>
      <c r="Q6" s="81" t="s">
        <v>21</v>
      </c>
      <c r="R6" s="89" t="s">
        <v>20</v>
      </c>
      <c r="S6" s="81" t="s">
        <v>21</v>
      </c>
      <c r="T6" s="89" t="s">
        <v>20</v>
      </c>
      <c r="U6" s="81" t="s">
        <v>21</v>
      </c>
      <c r="V6" s="89" t="s">
        <v>20</v>
      </c>
      <c r="W6" s="81" t="s">
        <v>21</v>
      </c>
      <c r="X6" s="89" t="s">
        <v>20</v>
      </c>
      <c r="Y6" s="81" t="s">
        <v>21</v>
      </c>
      <c r="Z6" s="4"/>
      <c r="AA6" s="20"/>
      <c r="AB6" s="4"/>
      <c r="AC6" s="20"/>
      <c r="AD6" s="4"/>
      <c r="AE6" s="20"/>
      <c r="AF6" s="4"/>
      <c r="AG6" s="20"/>
      <c r="AH6" s="4"/>
      <c r="AI6" s="20"/>
      <c r="AJ6" s="4"/>
      <c r="AK6" s="20"/>
      <c r="AL6" s="4"/>
      <c r="AM6" s="20"/>
      <c r="AN6" s="4"/>
      <c r="AO6" s="20"/>
      <c r="AP6" s="4"/>
      <c r="AQ6" s="20"/>
      <c r="AR6" s="4"/>
      <c r="AS6" s="20"/>
      <c r="AT6" s="4"/>
      <c r="AU6" s="20"/>
      <c r="AV6" s="4"/>
      <c r="AW6" s="20"/>
    </row>
    <row r="7" spans="1:49" ht="21">
      <c r="A7" s="6" t="s">
        <v>17</v>
      </c>
      <c r="B7" s="90">
        <f>X7+V7+T7+R7+P7+N7+L7+J7+H7+F7+D7</f>
        <v>1</v>
      </c>
      <c r="C7" s="82">
        <f>Y7+W7+U7+S7+Q7+O7+M7+K7+I7+G7+E7</f>
        <v>1200000000</v>
      </c>
      <c r="D7" s="17">
        <v>0</v>
      </c>
      <c r="E7" s="82">
        <v>0</v>
      </c>
      <c r="F7" s="17">
        <v>0</v>
      </c>
      <c r="G7" s="82">
        <v>0</v>
      </c>
      <c r="H7" s="17">
        <v>0</v>
      </c>
      <c r="I7" s="82">
        <v>0</v>
      </c>
      <c r="J7" s="17">
        <v>0</v>
      </c>
      <c r="K7" s="82">
        <v>0</v>
      </c>
      <c r="L7" s="17">
        <v>0</v>
      </c>
      <c r="M7" s="82">
        <v>0</v>
      </c>
      <c r="N7" s="17">
        <v>0</v>
      </c>
      <c r="O7" s="82">
        <v>0</v>
      </c>
      <c r="P7" s="17">
        <v>1</v>
      </c>
      <c r="Q7" s="82">
        <v>1200000000</v>
      </c>
      <c r="R7" s="17">
        <v>0</v>
      </c>
      <c r="S7" s="82">
        <v>0</v>
      </c>
      <c r="T7" s="17">
        <v>0</v>
      </c>
      <c r="U7" s="82">
        <v>0</v>
      </c>
      <c r="V7" s="17">
        <v>0</v>
      </c>
      <c r="W7" s="82">
        <v>0</v>
      </c>
      <c r="X7" s="17">
        <v>0</v>
      </c>
      <c r="Y7" s="82">
        <v>0</v>
      </c>
      <c r="Z7" s="21"/>
      <c r="AA7" s="22"/>
      <c r="AB7" s="21"/>
      <c r="AC7" s="22"/>
      <c r="AD7" s="21"/>
      <c r="AE7" s="22"/>
      <c r="AF7" s="21"/>
      <c r="AG7" s="22"/>
      <c r="AH7" s="23"/>
      <c r="AI7" s="22"/>
      <c r="AJ7" s="21"/>
      <c r="AK7" s="24"/>
      <c r="AL7" s="25"/>
      <c r="AM7" s="22"/>
      <c r="AN7" s="25"/>
      <c r="AO7" s="24"/>
      <c r="AP7" s="26"/>
      <c r="AQ7" s="22"/>
      <c r="AR7" s="27"/>
      <c r="AS7" s="28"/>
      <c r="AT7" s="27"/>
      <c r="AU7" s="28"/>
      <c r="AV7" s="27"/>
      <c r="AW7" s="28"/>
    </row>
    <row r="8" spans="1:49" ht="21">
      <c r="A8" s="6" t="s">
        <v>23</v>
      </c>
      <c r="B8" s="90">
        <f aca="true" t="shared" si="0" ref="B8:B11">X8+V8+T8+R8+P8+N8+L8+J8+H8+F8+D8</f>
        <v>4</v>
      </c>
      <c r="C8" s="82">
        <f aca="true" t="shared" si="1" ref="C8:C11">Y8+W8+U8+S8+Q8+O8+M8+K8+I8+G8+E8</f>
        <v>1866411307</v>
      </c>
      <c r="D8" s="17">
        <v>0</v>
      </c>
      <c r="E8" s="82">
        <v>0</v>
      </c>
      <c r="F8" s="17">
        <v>0</v>
      </c>
      <c r="G8" s="82">
        <v>0</v>
      </c>
      <c r="H8" s="17">
        <v>1</v>
      </c>
      <c r="I8" s="82">
        <v>200000000</v>
      </c>
      <c r="J8" s="17">
        <v>2</v>
      </c>
      <c r="K8" s="82">
        <v>1394643018</v>
      </c>
      <c r="L8" s="17">
        <v>0</v>
      </c>
      <c r="M8" s="82">
        <v>0</v>
      </c>
      <c r="N8" s="17">
        <v>0</v>
      </c>
      <c r="O8" s="82">
        <v>0</v>
      </c>
      <c r="P8" s="17">
        <v>1</v>
      </c>
      <c r="Q8" s="82">
        <v>271768289</v>
      </c>
      <c r="R8" s="17">
        <v>0</v>
      </c>
      <c r="S8" s="82">
        <v>0</v>
      </c>
      <c r="T8" s="17">
        <v>0</v>
      </c>
      <c r="U8" s="82">
        <v>0</v>
      </c>
      <c r="V8" s="17">
        <v>0</v>
      </c>
      <c r="W8" s="82">
        <v>0</v>
      </c>
      <c r="X8" s="17">
        <v>0</v>
      </c>
      <c r="Y8" s="82">
        <v>0</v>
      </c>
      <c r="Z8" s="21"/>
      <c r="AA8" s="22"/>
      <c r="AB8" s="21"/>
      <c r="AC8" s="22"/>
      <c r="AD8" s="21"/>
      <c r="AE8" s="22"/>
      <c r="AF8" s="21"/>
      <c r="AG8" s="22"/>
      <c r="AH8" s="23"/>
      <c r="AI8" s="22"/>
      <c r="AJ8" s="21"/>
      <c r="AK8" s="24"/>
      <c r="AL8" s="25"/>
      <c r="AM8" s="22"/>
      <c r="AN8" s="25"/>
      <c r="AO8" s="24"/>
      <c r="AP8" s="26"/>
      <c r="AQ8" s="22"/>
      <c r="AR8" s="27"/>
      <c r="AS8" s="28"/>
      <c r="AT8" s="27"/>
      <c r="AU8" s="28"/>
      <c r="AV8" s="27"/>
      <c r="AW8" s="28"/>
    </row>
    <row r="9" spans="1:49" ht="21">
      <c r="A9" s="6" t="s">
        <v>22</v>
      </c>
      <c r="B9" s="90">
        <f t="shared" si="0"/>
        <v>3</v>
      </c>
      <c r="C9" s="82">
        <f t="shared" si="1"/>
        <v>2126267650</v>
      </c>
      <c r="D9" s="17">
        <v>0</v>
      </c>
      <c r="E9" s="82">
        <v>0</v>
      </c>
      <c r="F9" s="17">
        <v>1</v>
      </c>
      <c r="G9" s="82">
        <v>179961554</v>
      </c>
      <c r="H9" s="17">
        <v>1</v>
      </c>
      <c r="I9" s="82">
        <v>600000000</v>
      </c>
      <c r="J9" s="17">
        <v>0</v>
      </c>
      <c r="K9" s="82">
        <v>0</v>
      </c>
      <c r="L9" s="17">
        <v>0</v>
      </c>
      <c r="M9" s="82">
        <v>0</v>
      </c>
      <c r="N9" s="17">
        <v>1</v>
      </c>
      <c r="O9" s="82">
        <v>1346306096</v>
      </c>
      <c r="P9" s="17">
        <v>0</v>
      </c>
      <c r="Q9" s="82">
        <v>0</v>
      </c>
      <c r="R9" s="17">
        <v>0</v>
      </c>
      <c r="S9" s="82">
        <v>0</v>
      </c>
      <c r="T9" s="17">
        <v>0</v>
      </c>
      <c r="U9" s="82">
        <v>0</v>
      </c>
      <c r="V9" s="17">
        <v>0</v>
      </c>
      <c r="W9" s="82">
        <v>0</v>
      </c>
      <c r="X9" s="17">
        <v>0</v>
      </c>
      <c r="Y9" s="82">
        <v>0</v>
      </c>
      <c r="Z9" s="21"/>
      <c r="AA9" s="22"/>
      <c r="AB9" s="21"/>
      <c r="AC9" s="22"/>
      <c r="AD9" s="21"/>
      <c r="AE9" s="22"/>
      <c r="AF9" s="21"/>
      <c r="AG9" s="22"/>
      <c r="AH9" s="23"/>
      <c r="AI9" s="22"/>
      <c r="AJ9" s="21"/>
      <c r="AK9" s="24"/>
      <c r="AL9" s="25"/>
      <c r="AM9" s="22"/>
      <c r="AN9" s="25"/>
      <c r="AO9" s="24"/>
      <c r="AP9" s="26"/>
      <c r="AQ9" s="22"/>
      <c r="AR9" s="27"/>
      <c r="AS9" s="28"/>
      <c r="AT9" s="27"/>
      <c r="AU9" s="28"/>
      <c r="AV9" s="27"/>
      <c r="AW9" s="28"/>
    </row>
    <row r="10" spans="1:49" ht="21">
      <c r="A10" s="6" t="s">
        <v>18</v>
      </c>
      <c r="B10" s="90">
        <f t="shared" si="0"/>
        <v>27</v>
      </c>
      <c r="C10" s="82">
        <f t="shared" si="1"/>
        <v>15542903252</v>
      </c>
      <c r="D10" s="17">
        <v>5</v>
      </c>
      <c r="E10" s="82">
        <v>4142221699</v>
      </c>
      <c r="F10" s="17">
        <v>2</v>
      </c>
      <c r="G10" s="82">
        <v>889122424</v>
      </c>
      <c r="H10" s="17">
        <v>0</v>
      </c>
      <c r="I10" s="82">
        <v>0</v>
      </c>
      <c r="J10" s="17">
        <v>6</v>
      </c>
      <c r="K10" s="82">
        <v>2821058953</v>
      </c>
      <c r="L10" s="17">
        <v>4</v>
      </c>
      <c r="M10" s="82">
        <v>1430163481</v>
      </c>
      <c r="N10" s="17">
        <v>2</v>
      </c>
      <c r="O10" s="82">
        <v>612928156</v>
      </c>
      <c r="P10" s="17">
        <v>2</v>
      </c>
      <c r="Q10" s="82">
        <v>2051783558</v>
      </c>
      <c r="R10" s="17">
        <v>3</v>
      </c>
      <c r="S10" s="82">
        <v>641656421</v>
      </c>
      <c r="T10" s="17">
        <v>1</v>
      </c>
      <c r="U10" s="82">
        <v>2289501000</v>
      </c>
      <c r="V10" s="17">
        <v>2</v>
      </c>
      <c r="W10" s="82">
        <v>664467560</v>
      </c>
      <c r="X10" s="17">
        <v>0</v>
      </c>
      <c r="Y10" s="82">
        <v>0</v>
      </c>
      <c r="Z10" s="21"/>
      <c r="AA10" s="22"/>
      <c r="AB10" s="21"/>
      <c r="AC10" s="22"/>
      <c r="AD10" s="21"/>
      <c r="AE10" s="22"/>
      <c r="AF10" s="21"/>
      <c r="AG10" s="22"/>
      <c r="AH10" s="23"/>
      <c r="AI10" s="22"/>
      <c r="AJ10" s="21"/>
      <c r="AK10" s="24"/>
      <c r="AL10" s="25"/>
      <c r="AM10" s="22"/>
      <c r="AN10" s="25"/>
      <c r="AO10" s="24"/>
      <c r="AP10" s="26"/>
      <c r="AQ10" s="22"/>
      <c r="AR10" s="27"/>
      <c r="AS10" s="28"/>
      <c r="AT10" s="27"/>
      <c r="AU10" s="28"/>
      <c r="AV10" s="27"/>
      <c r="AW10" s="28"/>
    </row>
    <row r="11" spans="1:49" ht="21">
      <c r="A11" s="6" t="s">
        <v>19</v>
      </c>
      <c r="B11" s="90">
        <f t="shared" si="0"/>
        <v>28</v>
      </c>
      <c r="C11" s="82">
        <f t="shared" si="1"/>
        <v>21280440995.86</v>
      </c>
      <c r="D11" s="17">
        <v>1</v>
      </c>
      <c r="E11" s="82">
        <v>322949500</v>
      </c>
      <c r="F11" s="17">
        <v>3</v>
      </c>
      <c r="G11" s="82">
        <v>2232366770</v>
      </c>
      <c r="H11" s="17">
        <v>3</v>
      </c>
      <c r="I11" s="82">
        <v>2189586780</v>
      </c>
      <c r="J11" s="17">
        <v>4</v>
      </c>
      <c r="K11" s="82">
        <v>6224178126</v>
      </c>
      <c r="L11" s="17">
        <v>1</v>
      </c>
      <c r="M11" s="82">
        <v>280480000</v>
      </c>
      <c r="N11" s="17">
        <v>8</v>
      </c>
      <c r="O11" s="82">
        <v>5499532030.860001</v>
      </c>
      <c r="P11" s="17">
        <v>3</v>
      </c>
      <c r="Q11" s="82">
        <v>534658306</v>
      </c>
      <c r="R11" s="17">
        <v>0</v>
      </c>
      <c r="S11" s="82">
        <v>0</v>
      </c>
      <c r="T11" s="17">
        <v>2</v>
      </c>
      <c r="U11" s="82">
        <v>1031064196</v>
      </c>
      <c r="V11" s="17">
        <v>0</v>
      </c>
      <c r="W11" s="82">
        <v>0</v>
      </c>
      <c r="X11" s="17">
        <v>3</v>
      </c>
      <c r="Y11" s="82">
        <v>2965625287</v>
      </c>
      <c r="Z11" s="21"/>
      <c r="AA11" s="22"/>
      <c r="AB11" s="21"/>
      <c r="AC11" s="22"/>
      <c r="AD11" s="21"/>
      <c r="AE11" s="22"/>
      <c r="AF11" s="21"/>
      <c r="AG11" s="22"/>
      <c r="AH11" s="23"/>
      <c r="AI11" s="22"/>
      <c r="AJ11" s="21"/>
      <c r="AK11" s="24"/>
      <c r="AL11" s="25"/>
      <c r="AM11" s="22"/>
      <c r="AN11" s="25"/>
      <c r="AO11" s="24"/>
      <c r="AP11" s="26"/>
      <c r="AQ11" s="22"/>
      <c r="AR11" s="27"/>
      <c r="AS11" s="28"/>
      <c r="AT11" s="27"/>
      <c r="AU11" s="28"/>
      <c r="AV11" s="27"/>
      <c r="AW11" s="28"/>
    </row>
    <row r="12" spans="1:49" ht="21">
      <c r="A12" s="9" t="s">
        <v>31</v>
      </c>
      <c r="B12" s="91">
        <f aca="true" t="shared" si="2" ref="B12:X12">SUM(B7:B11)</f>
        <v>63</v>
      </c>
      <c r="C12" s="83">
        <f t="shared" si="2"/>
        <v>42016023204.86</v>
      </c>
      <c r="D12" s="18">
        <f>SUM(D7:D11)</f>
        <v>6</v>
      </c>
      <c r="E12" s="83">
        <f>SUM(E7:E11)</f>
        <v>4465171199</v>
      </c>
      <c r="F12" s="18">
        <f aca="true" t="shared" si="3" ref="F12:K12">SUM(F7:F11)</f>
        <v>6</v>
      </c>
      <c r="G12" s="83">
        <f t="shared" si="3"/>
        <v>3301450748</v>
      </c>
      <c r="H12" s="18">
        <f t="shared" si="3"/>
        <v>5</v>
      </c>
      <c r="I12" s="83">
        <f t="shared" si="3"/>
        <v>2989586780</v>
      </c>
      <c r="J12" s="18">
        <f t="shared" si="3"/>
        <v>12</v>
      </c>
      <c r="K12" s="83">
        <f t="shared" si="3"/>
        <v>10439880097</v>
      </c>
      <c r="L12" s="18">
        <f aca="true" t="shared" si="4" ref="L12:Q12">SUM(L7:L11)</f>
        <v>5</v>
      </c>
      <c r="M12" s="83">
        <f t="shared" si="4"/>
        <v>1710643481</v>
      </c>
      <c r="N12" s="18">
        <f t="shared" si="4"/>
        <v>11</v>
      </c>
      <c r="O12" s="83">
        <f t="shared" si="4"/>
        <v>7458766282.860001</v>
      </c>
      <c r="P12" s="18">
        <f t="shared" si="4"/>
        <v>7</v>
      </c>
      <c r="Q12" s="83">
        <f t="shared" si="4"/>
        <v>4058210153</v>
      </c>
      <c r="R12" s="18">
        <f aca="true" t="shared" si="5" ref="R12:W12">SUM(R7:R11)</f>
        <v>3</v>
      </c>
      <c r="S12" s="83">
        <f t="shared" si="5"/>
        <v>641656421</v>
      </c>
      <c r="T12" s="18">
        <f t="shared" si="5"/>
        <v>3</v>
      </c>
      <c r="U12" s="83">
        <f t="shared" si="5"/>
        <v>3320565196</v>
      </c>
      <c r="V12" s="18">
        <f t="shared" si="5"/>
        <v>2</v>
      </c>
      <c r="W12" s="83">
        <f t="shared" si="5"/>
        <v>664467560</v>
      </c>
      <c r="X12" s="18">
        <f t="shared" si="2"/>
        <v>3</v>
      </c>
      <c r="Y12" s="83">
        <f>SUM(Y7:Y11)</f>
        <v>2965625287</v>
      </c>
      <c r="Z12" s="29"/>
      <c r="AA12" s="30"/>
      <c r="AB12" s="29"/>
      <c r="AC12" s="30"/>
      <c r="AD12" s="29"/>
      <c r="AE12" s="30"/>
      <c r="AF12" s="29"/>
      <c r="AG12" s="30"/>
      <c r="AH12" s="31"/>
      <c r="AI12" s="30"/>
      <c r="AJ12" s="29"/>
      <c r="AK12" s="32"/>
      <c r="AL12" s="33"/>
      <c r="AM12" s="30"/>
      <c r="AN12" s="33"/>
      <c r="AO12" s="32"/>
      <c r="AP12" s="34"/>
      <c r="AQ12" s="30"/>
      <c r="AR12" s="35"/>
      <c r="AS12" s="36"/>
      <c r="AT12" s="35"/>
      <c r="AU12" s="36"/>
      <c r="AV12" s="35"/>
      <c r="AW12" s="36"/>
    </row>
    <row r="13" spans="4:37" ht="15"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4:37" ht="15"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5.8" customHeight="1">
      <c r="A15" s="7" t="s">
        <v>28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50" s="5" customFormat="1" ht="31.5" customHeight="1">
      <c r="A16" s="8" t="s">
        <v>29</v>
      </c>
      <c r="B16" s="115" t="s">
        <v>48</v>
      </c>
      <c r="C16" s="115"/>
      <c r="D16" s="114" t="s">
        <v>105</v>
      </c>
      <c r="E16" s="115"/>
      <c r="F16" s="114" t="s">
        <v>79</v>
      </c>
      <c r="G16" s="115"/>
      <c r="H16" s="114" t="s">
        <v>72</v>
      </c>
      <c r="I16" s="115"/>
      <c r="J16" s="114" t="s">
        <v>66</v>
      </c>
      <c r="K16" s="115"/>
      <c r="L16" s="114" t="s">
        <v>65</v>
      </c>
      <c r="M16" s="115"/>
      <c r="N16" s="114" t="s">
        <v>62</v>
      </c>
      <c r="O16" s="115"/>
      <c r="P16" s="114" t="s">
        <v>61</v>
      </c>
      <c r="Q16" s="115"/>
      <c r="R16" s="114" t="s">
        <v>59</v>
      </c>
      <c r="S16" s="115"/>
      <c r="T16" s="114" t="s">
        <v>53</v>
      </c>
      <c r="U16" s="115"/>
      <c r="V16" s="114" t="s">
        <v>52</v>
      </c>
      <c r="W16" s="115"/>
      <c r="X16" s="114" t="s">
        <v>51</v>
      </c>
      <c r="Y16" s="115"/>
      <c r="Z16" s="116"/>
      <c r="AA16" s="117"/>
      <c r="AB16" s="116"/>
      <c r="AC16" s="117"/>
      <c r="AD16" s="116"/>
      <c r="AE16" s="117"/>
      <c r="AF16" s="116"/>
      <c r="AG16" s="117"/>
      <c r="AH16" s="116"/>
      <c r="AI16" s="117"/>
      <c r="AJ16" s="116"/>
      <c r="AK16" s="117"/>
      <c r="AL16" s="116"/>
      <c r="AM16" s="117"/>
      <c r="AN16" s="116"/>
      <c r="AO16" s="117"/>
      <c r="AP16" s="116"/>
      <c r="AQ16" s="117"/>
      <c r="AR16" s="116"/>
      <c r="AS16" s="117"/>
      <c r="AT16" s="116"/>
      <c r="AU16" s="117"/>
      <c r="AV16" s="116"/>
      <c r="AW16" s="116"/>
      <c r="AX16"/>
    </row>
    <row r="17" spans="2:50" s="5" customFormat="1" ht="32.25" customHeight="1">
      <c r="B17" s="89" t="s">
        <v>20</v>
      </c>
      <c r="C17" s="81" t="s">
        <v>21</v>
      </c>
      <c r="D17" s="89" t="s">
        <v>20</v>
      </c>
      <c r="E17" s="81" t="s">
        <v>21</v>
      </c>
      <c r="F17" s="89" t="s">
        <v>20</v>
      </c>
      <c r="G17" s="81" t="s">
        <v>21</v>
      </c>
      <c r="H17" s="89" t="s">
        <v>20</v>
      </c>
      <c r="I17" s="81" t="s">
        <v>21</v>
      </c>
      <c r="J17" s="89" t="s">
        <v>20</v>
      </c>
      <c r="K17" s="81" t="s">
        <v>21</v>
      </c>
      <c r="L17" s="89" t="s">
        <v>20</v>
      </c>
      <c r="M17" s="81" t="s">
        <v>21</v>
      </c>
      <c r="N17" s="89" t="s">
        <v>20</v>
      </c>
      <c r="O17" s="81" t="s">
        <v>21</v>
      </c>
      <c r="P17" s="89" t="s">
        <v>20</v>
      </c>
      <c r="Q17" s="81" t="s">
        <v>21</v>
      </c>
      <c r="R17" s="89" t="s">
        <v>20</v>
      </c>
      <c r="S17" s="81" t="s">
        <v>21</v>
      </c>
      <c r="T17" s="89" t="s">
        <v>20</v>
      </c>
      <c r="U17" s="81" t="s">
        <v>21</v>
      </c>
      <c r="V17" s="89" t="s">
        <v>20</v>
      </c>
      <c r="W17" s="81" t="s">
        <v>21</v>
      </c>
      <c r="X17" s="89" t="s">
        <v>20</v>
      </c>
      <c r="Y17" s="81" t="s">
        <v>21</v>
      </c>
      <c r="Z17" s="4"/>
      <c r="AA17" s="20"/>
      <c r="AB17" s="4"/>
      <c r="AC17" s="20"/>
      <c r="AD17" s="4"/>
      <c r="AE17" s="20"/>
      <c r="AF17" s="4"/>
      <c r="AG17" s="20"/>
      <c r="AH17" s="4"/>
      <c r="AI17" s="20"/>
      <c r="AJ17" s="4"/>
      <c r="AK17" s="20"/>
      <c r="AL17" s="4"/>
      <c r="AM17" s="20"/>
      <c r="AN17" s="4"/>
      <c r="AO17" s="20"/>
      <c r="AP17" s="4"/>
      <c r="AQ17" s="20"/>
      <c r="AR17" s="4"/>
      <c r="AS17" s="20"/>
      <c r="AT17" s="4"/>
      <c r="AU17" s="20"/>
      <c r="AV17" s="4"/>
      <c r="AW17" s="20"/>
      <c r="AX17"/>
    </row>
    <row r="18" spans="1:49" ht="21" customHeight="1">
      <c r="A18" s="6" t="s">
        <v>17</v>
      </c>
      <c r="B18" s="90">
        <f>X18+V18+T18+R18+P18+N18+L18+J18+H18+F18+D18</f>
        <v>0</v>
      </c>
      <c r="C18" s="82">
        <f>Y18+W18+U18+S18+Q18+O18+M18+K18+I18+G18+E18</f>
        <v>0</v>
      </c>
      <c r="D18" s="17">
        <v>0</v>
      </c>
      <c r="E18" s="82">
        <v>0</v>
      </c>
      <c r="F18" s="17">
        <v>0</v>
      </c>
      <c r="G18" s="82">
        <v>0</v>
      </c>
      <c r="H18" s="17">
        <v>0</v>
      </c>
      <c r="I18" s="82">
        <v>0</v>
      </c>
      <c r="J18" s="17">
        <v>0</v>
      </c>
      <c r="K18" s="82">
        <v>0</v>
      </c>
      <c r="L18" s="17">
        <v>0</v>
      </c>
      <c r="M18" s="82">
        <v>0</v>
      </c>
      <c r="N18" s="17">
        <v>0</v>
      </c>
      <c r="O18" s="82">
        <v>0</v>
      </c>
      <c r="P18" s="17">
        <v>0</v>
      </c>
      <c r="Q18" s="82">
        <v>0</v>
      </c>
      <c r="R18" s="17">
        <v>0</v>
      </c>
      <c r="S18" s="82">
        <v>0</v>
      </c>
      <c r="T18" s="17">
        <v>0</v>
      </c>
      <c r="U18" s="82">
        <v>0</v>
      </c>
      <c r="V18" s="17">
        <v>0</v>
      </c>
      <c r="W18" s="82">
        <v>0</v>
      </c>
      <c r="X18" s="17">
        <v>0</v>
      </c>
      <c r="Y18" s="82">
        <v>0</v>
      </c>
      <c r="Z18" s="21"/>
      <c r="AA18" s="22"/>
      <c r="AB18" s="21"/>
      <c r="AC18" s="22"/>
      <c r="AD18" s="21"/>
      <c r="AE18" s="24"/>
      <c r="AF18" s="21"/>
      <c r="AG18" s="22"/>
      <c r="AH18" s="23"/>
      <c r="AI18" s="22"/>
      <c r="AJ18" s="21"/>
      <c r="AK18" s="24"/>
      <c r="AL18" s="21"/>
      <c r="AM18" s="22"/>
      <c r="AN18" s="25"/>
      <c r="AO18" s="24"/>
      <c r="AP18" s="26"/>
      <c r="AQ18" s="24"/>
      <c r="AR18" s="27"/>
      <c r="AS18" s="28"/>
      <c r="AT18" s="27"/>
      <c r="AU18" s="28"/>
      <c r="AV18" s="27"/>
      <c r="AW18" s="28"/>
    </row>
    <row r="19" spans="1:49" ht="21">
      <c r="A19" s="6" t="s">
        <v>23</v>
      </c>
      <c r="B19" s="90">
        <f aca="true" t="shared" si="6" ref="B19:B22">X19+V19+T19+R19+P19+N19+L19+J19+H19+F19+D19</f>
        <v>1</v>
      </c>
      <c r="C19" s="82">
        <f aca="true" t="shared" si="7" ref="C19:C22">Y19+W19+U19+S19+Q19+O19+M19+K19+I19+G19+E19</f>
        <v>32475000</v>
      </c>
      <c r="D19" s="17">
        <v>0</v>
      </c>
      <c r="E19" s="82">
        <v>0</v>
      </c>
      <c r="F19" s="17">
        <v>0</v>
      </c>
      <c r="G19" s="82">
        <v>0</v>
      </c>
      <c r="H19" s="17">
        <v>0</v>
      </c>
      <c r="I19" s="82">
        <v>0</v>
      </c>
      <c r="J19" s="17">
        <v>1</v>
      </c>
      <c r="K19" s="82">
        <v>32475000</v>
      </c>
      <c r="L19" s="17">
        <v>0</v>
      </c>
      <c r="M19" s="82">
        <v>0</v>
      </c>
      <c r="N19" s="17">
        <v>0</v>
      </c>
      <c r="O19" s="82">
        <v>0</v>
      </c>
      <c r="P19" s="17">
        <v>0</v>
      </c>
      <c r="Q19" s="82">
        <v>0</v>
      </c>
      <c r="R19" s="17">
        <v>0</v>
      </c>
      <c r="S19" s="82">
        <v>0</v>
      </c>
      <c r="T19" s="17">
        <v>0</v>
      </c>
      <c r="U19" s="82">
        <v>0</v>
      </c>
      <c r="V19" s="17">
        <v>0</v>
      </c>
      <c r="W19" s="82">
        <v>0</v>
      </c>
      <c r="X19" s="17">
        <v>0</v>
      </c>
      <c r="Y19" s="82">
        <v>0</v>
      </c>
      <c r="Z19" s="21"/>
      <c r="AA19" s="22"/>
      <c r="AB19" s="21"/>
      <c r="AC19" s="22"/>
      <c r="AD19" s="21"/>
      <c r="AE19" s="24"/>
      <c r="AF19" s="21"/>
      <c r="AG19" s="22"/>
      <c r="AH19" s="23"/>
      <c r="AI19" s="22"/>
      <c r="AJ19" s="21"/>
      <c r="AK19" s="24"/>
      <c r="AL19" s="21"/>
      <c r="AM19" s="22"/>
      <c r="AN19" s="25"/>
      <c r="AO19" s="24"/>
      <c r="AP19" s="26"/>
      <c r="AQ19" s="24"/>
      <c r="AR19" s="27"/>
      <c r="AS19" s="28"/>
      <c r="AT19" s="27"/>
      <c r="AU19" s="28"/>
      <c r="AV19" s="27"/>
      <c r="AW19" s="28"/>
    </row>
    <row r="20" spans="1:49" ht="21">
      <c r="A20" s="6" t="s">
        <v>22</v>
      </c>
      <c r="B20" s="90">
        <f t="shared" si="6"/>
        <v>0</v>
      </c>
      <c r="C20" s="82">
        <f t="shared" si="7"/>
        <v>0</v>
      </c>
      <c r="D20" s="17">
        <v>0</v>
      </c>
      <c r="E20" s="82">
        <v>0</v>
      </c>
      <c r="F20" s="17">
        <v>0</v>
      </c>
      <c r="G20" s="82">
        <v>0</v>
      </c>
      <c r="H20" s="17">
        <v>0</v>
      </c>
      <c r="I20" s="82">
        <v>0</v>
      </c>
      <c r="J20" s="17">
        <v>0</v>
      </c>
      <c r="K20" s="82">
        <v>0</v>
      </c>
      <c r="L20" s="17">
        <v>0</v>
      </c>
      <c r="M20" s="82">
        <v>0</v>
      </c>
      <c r="N20" s="17">
        <v>0</v>
      </c>
      <c r="O20" s="82">
        <v>0</v>
      </c>
      <c r="P20" s="17">
        <v>0</v>
      </c>
      <c r="Q20" s="82">
        <v>0</v>
      </c>
      <c r="R20" s="17">
        <v>0</v>
      </c>
      <c r="S20" s="82">
        <v>0</v>
      </c>
      <c r="T20" s="17">
        <v>0</v>
      </c>
      <c r="U20" s="82">
        <v>0</v>
      </c>
      <c r="V20" s="17">
        <v>0</v>
      </c>
      <c r="W20" s="82">
        <v>0</v>
      </c>
      <c r="X20" s="17">
        <v>0</v>
      </c>
      <c r="Y20" s="82">
        <v>0</v>
      </c>
      <c r="Z20" s="21"/>
      <c r="AA20" s="22"/>
      <c r="AB20" s="21"/>
      <c r="AC20" s="22"/>
      <c r="AD20" s="21"/>
      <c r="AE20" s="24"/>
      <c r="AF20" s="21"/>
      <c r="AG20" s="22"/>
      <c r="AH20" s="23"/>
      <c r="AI20" s="22"/>
      <c r="AJ20" s="21"/>
      <c r="AK20" s="24"/>
      <c r="AL20" s="21"/>
      <c r="AM20" s="22"/>
      <c r="AN20" s="25"/>
      <c r="AO20" s="24"/>
      <c r="AP20" s="26"/>
      <c r="AQ20" s="24"/>
      <c r="AR20" s="27"/>
      <c r="AS20" s="28"/>
      <c r="AT20" s="27"/>
      <c r="AU20" s="28"/>
      <c r="AV20" s="27"/>
      <c r="AW20" s="28"/>
    </row>
    <row r="21" spans="1:49" ht="21">
      <c r="A21" s="6" t="s">
        <v>18</v>
      </c>
      <c r="B21" s="90">
        <f t="shared" si="6"/>
        <v>7</v>
      </c>
      <c r="C21" s="82">
        <f t="shared" si="7"/>
        <v>669146260</v>
      </c>
      <c r="D21" s="17">
        <v>0</v>
      </c>
      <c r="E21" s="82">
        <v>0</v>
      </c>
      <c r="F21" s="17">
        <v>1</v>
      </c>
      <c r="G21" s="82">
        <v>319703600</v>
      </c>
      <c r="H21" s="17">
        <v>1</v>
      </c>
      <c r="I21" s="82">
        <v>82685743</v>
      </c>
      <c r="J21" s="17">
        <v>1</v>
      </c>
      <c r="K21" s="82">
        <v>29400000</v>
      </c>
      <c r="L21" s="17">
        <v>1</v>
      </c>
      <c r="M21" s="82">
        <v>8426897</v>
      </c>
      <c r="N21" s="17">
        <v>0</v>
      </c>
      <c r="O21" s="82">
        <v>0</v>
      </c>
      <c r="P21" s="17">
        <v>3</v>
      </c>
      <c r="Q21" s="82">
        <v>228930020</v>
      </c>
      <c r="R21" s="17">
        <v>0</v>
      </c>
      <c r="S21" s="82">
        <v>0</v>
      </c>
      <c r="T21" s="17">
        <v>0</v>
      </c>
      <c r="U21" s="82">
        <v>0</v>
      </c>
      <c r="V21" s="17">
        <v>0</v>
      </c>
      <c r="W21" s="82">
        <v>0</v>
      </c>
      <c r="X21" s="17">
        <v>0</v>
      </c>
      <c r="Y21" s="82">
        <v>0</v>
      </c>
      <c r="Z21" s="21"/>
      <c r="AA21" s="22"/>
      <c r="AB21" s="21"/>
      <c r="AC21" s="22"/>
      <c r="AD21" s="21"/>
      <c r="AE21" s="24"/>
      <c r="AF21" s="21"/>
      <c r="AG21" s="22"/>
      <c r="AH21" s="23"/>
      <c r="AI21" s="22"/>
      <c r="AJ21" s="21"/>
      <c r="AK21" s="24"/>
      <c r="AL21" s="21"/>
      <c r="AM21" s="22"/>
      <c r="AN21" s="25"/>
      <c r="AO21" s="24"/>
      <c r="AP21" s="26"/>
      <c r="AQ21" s="37"/>
      <c r="AR21" s="27"/>
      <c r="AS21" s="28"/>
      <c r="AT21" s="27"/>
      <c r="AU21" s="28"/>
      <c r="AV21" s="27"/>
      <c r="AW21" s="28"/>
    </row>
    <row r="22" spans="1:49" ht="21">
      <c r="A22" s="6" t="s">
        <v>19</v>
      </c>
      <c r="B22" s="90">
        <f t="shared" si="6"/>
        <v>3</v>
      </c>
      <c r="C22" s="82">
        <f t="shared" si="7"/>
        <v>86457575</v>
      </c>
      <c r="D22" s="17">
        <v>1</v>
      </c>
      <c r="E22" s="82">
        <v>21507450</v>
      </c>
      <c r="F22" s="17">
        <v>2</v>
      </c>
      <c r="G22" s="82">
        <v>64950125</v>
      </c>
      <c r="H22" s="17">
        <v>0</v>
      </c>
      <c r="I22" s="82">
        <v>0</v>
      </c>
      <c r="J22" s="17">
        <v>0</v>
      </c>
      <c r="K22" s="82">
        <v>0</v>
      </c>
      <c r="L22" s="17">
        <v>0</v>
      </c>
      <c r="M22" s="82">
        <v>0</v>
      </c>
      <c r="N22" s="17">
        <v>0</v>
      </c>
      <c r="O22" s="82">
        <v>0</v>
      </c>
      <c r="P22" s="17">
        <v>0</v>
      </c>
      <c r="Q22" s="82">
        <v>0</v>
      </c>
      <c r="R22" s="17">
        <v>0</v>
      </c>
      <c r="S22" s="82">
        <v>0</v>
      </c>
      <c r="T22" s="17">
        <v>0</v>
      </c>
      <c r="U22" s="82">
        <v>0</v>
      </c>
      <c r="V22" s="17">
        <v>0</v>
      </c>
      <c r="W22" s="82">
        <v>0</v>
      </c>
      <c r="X22" s="17">
        <v>0</v>
      </c>
      <c r="Y22" s="82">
        <v>0</v>
      </c>
      <c r="Z22" s="21"/>
      <c r="AA22" s="22"/>
      <c r="AB22" s="21"/>
      <c r="AC22" s="22"/>
      <c r="AD22" s="21"/>
      <c r="AE22" s="24"/>
      <c r="AF22" s="21"/>
      <c r="AG22" s="22"/>
      <c r="AH22" s="23"/>
      <c r="AI22" s="22"/>
      <c r="AJ22" s="21"/>
      <c r="AK22" s="24"/>
      <c r="AL22" s="21"/>
      <c r="AM22" s="22"/>
      <c r="AN22" s="25"/>
      <c r="AO22" s="24"/>
      <c r="AP22" s="26"/>
      <c r="AQ22" s="24"/>
      <c r="AR22" s="27"/>
      <c r="AS22" s="28"/>
      <c r="AT22" s="27"/>
      <c r="AU22" s="28"/>
      <c r="AV22" s="27"/>
      <c r="AW22" s="28"/>
    </row>
    <row r="23" spans="1:49" ht="18.6" customHeight="1">
      <c r="A23" s="9" t="s">
        <v>32</v>
      </c>
      <c r="B23" s="18">
        <f aca="true" t="shared" si="8" ref="B23:X23">SUM(B18:B22)</f>
        <v>11</v>
      </c>
      <c r="C23" s="83">
        <f aca="true" t="shared" si="9" ref="C23:Q23">SUM(C18:C22)</f>
        <v>788078835</v>
      </c>
      <c r="D23" s="18">
        <f>SUM(D18:D22)</f>
        <v>1</v>
      </c>
      <c r="E23" s="83">
        <f>SUM(E18:E22)</f>
        <v>21507450</v>
      </c>
      <c r="F23" s="18">
        <f aca="true" t="shared" si="10" ref="F23:K23">SUM(F18:F22)</f>
        <v>3</v>
      </c>
      <c r="G23" s="83">
        <f t="shared" si="10"/>
        <v>384653725</v>
      </c>
      <c r="H23" s="18">
        <f t="shared" si="10"/>
        <v>1</v>
      </c>
      <c r="I23" s="83">
        <f t="shared" si="10"/>
        <v>82685743</v>
      </c>
      <c r="J23" s="18">
        <f t="shared" si="10"/>
        <v>2</v>
      </c>
      <c r="K23" s="83">
        <f t="shared" si="10"/>
        <v>61875000</v>
      </c>
      <c r="L23" s="18">
        <f t="shared" si="9"/>
        <v>1</v>
      </c>
      <c r="M23" s="83">
        <f t="shared" si="9"/>
        <v>8426897</v>
      </c>
      <c r="N23" s="18">
        <f t="shared" si="9"/>
        <v>0</v>
      </c>
      <c r="O23" s="83">
        <f t="shared" si="9"/>
        <v>0</v>
      </c>
      <c r="P23" s="18">
        <f t="shared" si="9"/>
        <v>3</v>
      </c>
      <c r="Q23" s="83">
        <f t="shared" si="9"/>
        <v>228930020</v>
      </c>
      <c r="R23" s="18">
        <f aca="true" t="shared" si="11" ref="R23:W23">SUM(R18:R22)</f>
        <v>0</v>
      </c>
      <c r="S23" s="83">
        <f t="shared" si="11"/>
        <v>0</v>
      </c>
      <c r="T23" s="18">
        <f t="shared" si="11"/>
        <v>0</v>
      </c>
      <c r="U23" s="83">
        <f t="shared" si="11"/>
        <v>0</v>
      </c>
      <c r="V23" s="18">
        <f t="shared" si="11"/>
        <v>0</v>
      </c>
      <c r="W23" s="83">
        <f t="shared" si="11"/>
        <v>0</v>
      </c>
      <c r="X23" s="18">
        <f t="shared" si="8"/>
        <v>0</v>
      </c>
      <c r="Y23" s="83">
        <f>SUM(Y18:Y22)</f>
        <v>0</v>
      </c>
      <c r="Z23" s="29"/>
      <c r="AA23" s="30"/>
      <c r="AB23" s="29"/>
      <c r="AC23" s="30"/>
      <c r="AD23" s="29"/>
      <c r="AE23" s="32"/>
      <c r="AF23" s="29"/>
      <c r="AG23" s="30"/>
      <c r="AH23" s="31"/>
      <c r="AI23" s="30"/>
      <c r="AJ23" s="29"/>
      <c r="AK23" s="32"/>
      <c r="AL23" s="29"/>
      <c r="AM23" s="30"/>
      <c r="AN23" s="33"/>
      <c r="AO23" s="32"/>
      <c r="AP23" s="34"/>
      <c r="AQ23" s="32"/>
      <c r="AR23" s="35"/>
      <c r="AS23" s="36"/>
      <c r="AT23" s="35"/>
      <c r="AU23" s="36"/>
      <c r="AV23" s="35"/>
      <c r="AW23" s="36"/>
    </row>
    <row r="24" spans="4:37" ht="15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4:37" ht="15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25.8">
      <c r="A26" s="7" t="s">
        <v>27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50" s="5" customFormat="1" ht="31.5" customHeight="1">
      <c r="A27" s="8" t="s">
        <v>30</v>
      </c>
      <c r="B27" s="115" t="s">
        <v>48</v>
      </c>
      <c r="C27" s="115"/>
      <c r="D27" s="114" t="s">
        <v>105</v>
      </c>
      <c r="E27" s="115"/>
      <c r="F27" s="114" t="s">
        <v>79</v>
      </c>
      <c r="G27" s="115"/>
      <c r="H27" s="114" t="s">
        <v>72</v>
      </c>
      <c r="I27" s="115"/>
      <c r="J27" s="114" t="s">
        <v>66</v>
      </c>
      <c r="K27" s="115"/>
      <c r="L27" s="114" t="s">
        <v>65</v>
      </c>
      <c r="M27" s="115"/>
      <c r="N27" s="114" t="s">
        <v>62</v>
      </c>
      <c r="O27" s="115"/>
      <c r="P27" s="114" t="s">
        <v>61</v>
      </c>
      <c r="Q27" s="115"/>
      <c r="R27" s="114" t="s">
        <v>59</v>
      </c>
      <c r="S27" s="115"/>
      <c r="T27" s="114" t="s">
        <v>53</v>
      </c>
      <c r="U27" s="115"/>
      <c r="V27" s="114" t="s">
        <v>52</v>
      </c>
      <c r="W27" s="115"/>
      <c r="X27" s="114" t="s">
        <v>51</v>
      </c>
      <c r="Y27" s="115"/>
      <c r="Z27" s="116"/>
      <c r="AA27" s="117"/>
      <c r="AB27" s="116"/>
      <c r="AC27" s="117"/>
      <c r="AD27" s="116"/>
      <c r="AE27" s="117"/>
      <c r="AF27" s="116"/>
      <c r="AG27" s="117"/>
      <c r="AH27" s="116"/>
      <c r="AI27" s="117"/>
      <c r="AJ27" s="116"/>
      <c r="AK27" s="117"/>
      <c r="AL27" s="116"/>
      <c r="AM27" s="117"/>
      <c r="AN27" s="116"/>
      <c r="AO27" s="117"/>
      <c r="AP27" s="116"/>
      <c r="AQ27" s="117"/>
      <c r="AR27" s="116"/>
      <c r="AS27" s="117"/>
      <c r="AT27" s="116"/>
      <c r="AU27" s="117"/>
      <c r="AV27" s="116"/>
      <c r="AW27" s="116"/>
      <c r="AX27"/>
    </row>
    <row r="28" spans="2:50" s="5" customFormat="1" ht="32.25" customHeight="1">
      <c r="B28" s="89" t="s">
        <v>20</v>
      </c>
      <c r="C28" s="81" t="s">
        <v>21</v>
      </c>
      <c r="D28" s="89" t="s">
        <v>20</v>
      </c>
      <c r="E28" s="81" t="s">
        <v>21</v>
      </c>
      <c r="F28" s="89" t="s">
        <v>20</v>
      </c>
      <c r="G28" s="81" t="s">
        <v>21</v>
      </c>
      <c r="H28" s="89" t="s">
        <v>20</v>
      </c>
      <c r="I28" s="81" t="s">
        <v>21</v>
      </c>
      <c r="J28" s="89" t="s">
        <v>20</v>
      </c>
      <c r="K28" s="81" t="s">
        <v>21</v>
      </c>
      <c r="L28" s="89" t="s">
        <v>20</v>
      </c>
      <c r="M28" s="81" t="s">
        <v>21</v>
      </c>
      <c r="N28" s="89" t="s">
        <v>20</v>
      </c>
      <c r="O28" s="81" t="s">
        <v>21</v>
      </c>
      <c r="P28" s="89" t="s">
        <v>20</v>
      </c>
      <c r="Q28" s="81" t="s">
        <v>21</v>
      </c>
      <c r="R28" s="89" t="s">
        <v>20</v>
      </c>
      <c r="S28" s="81" t="s">
        <v>21</v>
      </c>
      <c r="T28" s="89" t="s">
        <v>20</v>
      </c>
      <c r="U28" s="81" t="s">
        <v>21</v>
      </c>
      <c r="V28" s="89" t="s">
        <v>20</v>
      </c>
      <c r="W28" s="81" t="s">
        <v>21</v>
      </c>
      <c r="X28" s="89" t="s">
        <v>20</v>
      </c>
      <c r="Y28" s="81" t="s">
        <v>21</v>
      </c>
      <c r="Z28" s="4"/>
      <c r="AA28" s="20"/>
      <c r="AB28" s="4"/>
      <c r="AC28" s="20"/>
      <c r="AD28" s="4"/>
      <c r="AE28" s="20"/>
      <c r="AF28" s="4"/>
      <c r="AG28" s="20"/>
      <c r="AH28" s="4"/>
      <c r="AI28" s="20"/>
      <c r="AJ28" s="4"/>
      <c r="AK28" s="20"/>
      <c r="AL28" s="4"/>
      <c r="AM28" s="20"/>
      <c r="AN28" s="4"/>
      <c r="AO28" s="20"/>
      <c r="AP28" s="4"/>
      <c r="AQ28" s="20"/>
      <c r="AR28" s="4"/>
      <c r="AS28" s="20"/>
      <c r="AT28" s="4"/>
      <c r="AU28" s="20"/>
      <c r="AV28" s="4"/>
      <c r="AW28" s="20"/>
      <c r="AX28"/>
    </row>
    <row r="29" spans="1:49" ht="21">
      <c r="A29" s="6" t="s">
        <v>17</v>
      </c>
      <c r="B29" s="90">
        <f>X29+V29+T29+R29+P29+N29+L29+J29+H29+F29+D29</f>
        <v>1</v>
      </c>
      <c r="C29" s="82">
        <f>Y29+W29+U29+S29+Q29+O29+M29+K29+I29+G29+E29</f>
        <v>1200000000</v>
      </c>
      <c r="D29" s="17">
        <f aca="true" t="shared" si="12" ref="D29:Y29">D18+D7</f>
        <v>0</v>
      </c>
      <c r="E29" s="82">
        <f t="shared" si="12"/>
        <v>0</v>
      </c>
      <c r="F29" s="17">
        <f t="shared" si="12"/>
        <v>0</v>
      </c>
      <c r="G29" s="82">
        <f t="shared" si="12"/>
        <v>0</v>
      </c>
      <c r="H29" s="17">
        <f t="shared" si="12"/>
        <v>0</v>
      </c>
      <c r="I29" s="82">
        <f t="shared" si="12"/>
        <v>0</v>
      </c>
      <c r="J29" s="17">
        <f t="shared" si="12"/>
        <v>0</v>
      </c>
      <c r="K29" s="82">
        <f t="shared" si="12"/>
        <v>0</v>
      </c>
      <c r="L29" s="17">
        <f t="shared" si="12"/>
        <v>0</v>
      </c>
      <c r="M29" s="82">
        <f t="shared" si="12"/>
        <v>0</v>
      </c>
      <c r="N29" s="17">
        <f t="shared" si="12"/>
        <v>0</v>
      </c>
      <c r="O29" s="82">
        <f t="shared" si="12"/>
        <v>0</v>
      </c>
      <c r="P29" s="17">
        <f t="shared" si="12"/>
        <v>1</v>
      </c>
      <c r="Q29" s="82">
        <f t="shared" si="12"/>
        <v>1200000000</v>
      </c>
      <c r="R29" s="17">
        <f t="shared" si="12"/>
        <v>0</v>
      </c>
      <c r="S29" s="82">
        <f t="shared" si="12"/>
        <v>0</v>
      </c>
      <c r="T29" s="17">
        <f t="shared" si="12"/>
        <v>0</v>
      </c>
      <c r="U29" s="82">
        <f t="shared" si="12"/>
        <v>0</v>
      </c>
      <c r="V29" s="17">
        <f t="shared" si="12"/>
        <v>0</v>
      </c>
      <c r="W29" s="82">
        <f t="shared" si="12"/>
        <v>0</v>
      </c>
      <c r="X29" s="17">
        <f t="shared" si="12"/>
        <v>0</v>
      </c>
      <c r="Y29" s="82">
        <f t="shared" si="12"/>
        <v>0</v>
      </c>
      <c r="Z29" s="21"/>
      <c r="AA29" s="22"/>
      <c r="AB29" s="21"/>
      <c r="AC29" s="22"/>
      <c r="AD29" s="21"/>
      <c r="AE29" s="22"/>
      <c r="AF29" s="21"/>
      <c r="AG29" s="22"/>
      <c r="AH29" s="21"/>
      <c r="AI29" s="22"/>
      <c r="AJ29" s="21"/>
      <c r="AK29" s="24"/>
      <c r="AL29" s="21"/>
      <c r="AM29" s="22"/>
      <c r="AN29" s="25"/>
      <c r="AO29" s="24"/>
      <c r="AP29" s="26"/>
      <c r="AQ29" s="24"/>
      <c r="AR29" s="27"/>
      <c r="AS29" s="28"/>
      <c r="AT29" s="27"/>
      <c r="AU29" s="28"/>
      <c r="AV29" s="27"/>
      <c r="AW29" s="28"/>
    </row>
    <row r="30" spans="1:49" ht="21">
      <c r="A30" s="6" t="s">
        <v>23</v>
      </c>
      <c r="B30" s="90">
        <f aca="true" t="shared" si="13" ref="B30:B33">X30+V30+T30+R30+P30+N30+L30+J30+H30+F30+D30</f>
        <v>5</v>
      </c>
      <c r="C30" s="82">
        <f aca="true" t="shared" si="14" ref="C30:C33">Y30+W30+U30+S30+Q30+O30+M30+K30+I30+G30+E30</f>
        <v>1898886307</v>
      </c>
      <c r="D30" s="17">
        <f aca="true" t="shared" si="15" ref="D30:E33">D19+D8</f>
        <v>0</v>
      </c>
      <c r="E30" s="82">
        <f t="shared" si="15"/>
        <v>0</v>
      </c>
      <c r="F30" s="17">
        <f aca="true" t="shared" si="16" ref="F30:Y30">F19+F8</f>
        <v>0</v>
      </c>
      <c r="G30" s="82">
        <f t="shared" si="16"/>
        <v>0</v>
      </c>
      <c r="H30" s="17">
        <f t="shared" si="16"/>
        <v>1</v>
      </c>
      <c r="I30" s="82">
        <f t="shared" si="16"/>
        <v>200000000</v>
      </c>
      <c r="J30" s="17">
        <f t="shared" si="16"/>
        <v>3</v>
      </c>
      <c r="K30" s="82">
        <f t="shared" si="16"/>
        <v>1427118018</v>
      </c>
      <c r="L30" s="17">
        <f t="shared" si="16"/>
        <v>0</v>
      </c>
      <c r="M30" s="82">
        <f t="shared" si="16"/>
        <v>0</v>
      </c>
      <c r="N30" s="17">
        <f t="shared" si="16"/>
        <v>0</v>
      </c>
      <c r="O30" s="82">
        <f t="shared" si="16"/>
        <v>0</v>
      </c>
      <c r="P30" s="17">
        <f t="shared" si="16"/>
        <v>1</v>
      </c>
      <c r="Q30" s="82">
        <f t="shared" si="16"/>
        <v>271768289</v>
      </c>
      <c r="R30" s="17">
        <f t="shared" si="16"/>
        <v>0</v>
      </c>
      <c r="S30" s="82">
        <f t="shared" si="16"/>
        <v>0</v>
      </c>
      <c r="T30" s="17">
        <f t="shared" si="16"/>
        <v>0</v>
      </c>
      <c r="U30" s="82">
        <f t="shared" si="16"/>
        <v>0</v>
      </c>
      <c r="V30" s="17">
        <f t="shared" si="16"/>
        <v>0</v>
      </c>
      <c r="W30" s="82">
        <f t="shared" si="16"/>
        <v>0</v>
      </c>
      <c r="X30" s="17">
        <f t="shared" si="16"/>
        <v>0</v>
      </c>
      <c r="Y30" s="82">
        <f t="shared" si="16"/>
        <v>0</v>
      </c>
      <c r="Z30" s="21"/>
      <c r="AA30" s="22"/>
      <c r="AB30" s="21"/>
      <c r="AC30" s="22"/>
      <c r="AD30" s="21"/>
      <c r="AE30" s="22"/>
      <c r="AF30" s="21"/>
      <c r="AG30" s="22"/>
      <c r="AH30" s="21"/>
      <c r="AI30" s="22"/>
      <c r="AJ30" s="21"/>
      <c r="AK30" s="24"/>
      <c r="AL30" s="21"/>
      <c r="AM30" s="22"/>
      <c r="AN30" s="25"/>
      <c r="AO30" s="24"/>
      <c r="AP30" s="26"/>
      <c r="AQ30" s="24"/>
      <c r="AR30" s="27"/>
      <c r="AS30" s="28"/>
      <c r="AT30" s="27"/>
      <c r="AU30" s="28"/>
      <c r="AV30" s="27"/>
      <c r="AW30" s="28"/>
    </row>
    <row r="31" spans="1:49" ht="21">
      <c r="A31" s="6" t="s">
        <v>22</v>
      </c>
      <c r="B31" s="90">
        <f t="shared" si="13"/>
        <v>3</v>
      </c>
      <c r="C31" s="82">
        <f t="shared" si="14"/>
        <v>2126267650</v>
      </c>
      <c r="D31" s="17">
        <f t="shared" si="15"/>
        <v>0</v>
      </c>
      <c r="E31" s="82">
        <f t="shared" si="15"/>
        <v>0</v>
      </c>
      <c r="F31" s="17">
        <f aca="true" t="shared" si="17" ref="F31:Y31">F20+F9</f>
        <v>1</v>
      </c>
      <c r="G31" s="82">
        <f t="shared" si="17"/>
        <v>179961554</v>
      </c>
      <c r="H31" s="17">
        <f t="shared" si="17"/>
        <v>1</v>
      </c>
      <c r="I31" s="82">
        <f t="shared" si="17"/>
        <v>600000000</v>
      </c>
      <c r="J31" s="17">
        <f t="shared" si="17"/>
        <v>0</v>
      </c>
      <c r="K31" s="82">
        <f t="shared" si="17"/>
        <v>0</v>
      </c>
      <c r="L31" s="17">
        <f t="shared" si="17"/>
        <v>0</v>
      </c>
      <c r="M31" s="82">
        <f t="shared" si="17"/>
        <v>0</v>
      </c>
      <c r="N31" s="17">
        <f t="shared" si="17"/>
        <v>1</v>
      </c>
      <c r="O31" s="82">
        <f t="shared" si="17"/>
        <v>1346306096</v>
      </c>
      <c r="P31" s="17">
        <f t="shared" si="17"/>
        <v>0</v>
      </c>
      <c r="Q31" s="82">
        <f t="shared" si="17"/>
        <v>0</v>
      </c>
      <c r="R31" s="17">
        <f t="shared" si="17"/>
        <v>0</v>
      </c>
      <c r="S31" s="82">
        <f t="shared" si="17"/>
        <v>0</v>
      </c>
      <c r="T31" s="17">
        <f t="shared" si="17"/>
        <v>0</v>
      </c>
      <c r="U31" s="82">
        <f t="shared" si="17"/>
        <v>0</v>
      </c>
      <c r="V31" s="17">
        <f t="shared" si="17"/>
        <v>0</v>
      </c>
      <c r="W31" s="82">
        <f t="shared" si="17"/>
        <v>0</v>
      </c>
      <c r="X31" s="17">
        <f t="shared" si="17"/>
        <v>0</v>
      </c>
      <c r="Y31" s="82">
        <f t="shared" si="17"/>
        <v>0</v>
      </c>
      <c r="Z31" s="21"/>
      <c r="AA31" s="22"/>
      <c r="AB31" s="21"/>
      <c r="AC31" s="22"/>
      <c r="AD31" s="21"/>
      <c r="AE31" s="22"/>
      <c r="AF31" s="21"/>
      <c r="AG31" s="22"/>
      <c r="AH31" s="21"/>
      <c r="AI31" s="22"/>
      <c r="AJ31" s="21"/>
      <c r="AK31" s="24"/>
      <c r="AL31" s="21"/>
      <c r="AM31" s="22"/>
      <c r="AN31" s="25"/>
      <c r="AO31" s="24"/>
      <c r="AP31" s="26"/>
      <c r="AQ31" s="24"/>
      <c r="AR31" s="27"/>
      <c r="AS31" s="28"/>
      <c r="AT31" s="27"/>
      <c r="AU31" s="28"/>
      <c r="AV31" s="27"/>
      <c r="AW31" s="28"/>
    </row>
    <row r="32" spans="1:49" ht="21">
      <c r="A32" s="6" t="s">
        <v>18</v>
      </c>
      <c r="B32" s="90">
        <f t="shared" si="13"/>
        <v>34</v>
      </c>
      <c r="C32" s="82">
        <f t="shared" si="14"/>
        <v>16212049512</v>
      </c>
      <c r="D32" s="17">
        <f t="shared" si="15"/>
        <v>5</v>
      </c>
      <c r="E32" s="82">
        <f t="shared" si="15"/>
        <v>4142221699</v>
      </c>
      <c r="F32" s="17">
        <f aca="true" t="shared" si="18" ref="F32:Y32">F21+F10</f>
        <v>3</v>
      </c>
      <c r="G32" s="82">
        <f t="shared" si="18"/>
        <v>1208826024</v>
      </c>
      <c r="H32" s="17">
        <f t="shared" si="18"/>
        <v>1</v>
      </c>
      <c r="I32" s="82">
        <f t="shared" si="18"/>
        <v>82685743</v>
      </c>
      <c r="J32" s="17">
        <f t="shared" si="18"/>
        <v>7</v>
      </c>
      <c r="K32" s="82">
        <f t="shared" si="18"/>
        <v>2850458953</v>
      </c>
      <c r="L32" s="17">
        <f t="shared" si="18"/>
        <v>5</v>
      </c>
      <c r="M32" s="82">
        <f t="shared" si="18"/>
        <v>1438590378</v>
      </c>
      <c r="N32" s="17">
        <f t="shared" si="18"/>
        <v>2</v>
      </c>
      <c r="O32" s="82">
        <f t="shared" si="18"/>
        <v>612928156</v>
      </c>
      <c r="P32" s="17">
        <f t="shared" si="18"/>
        <v>5</v>
      </c>
      <c r="Q32" s="82">
        <f t="shared" si="18"/>
        <v>2280713578</v>
      </c>
      <c r="R32" s="17">
        <f t="shared" si="18"/>
        <v>3</v>
      </c>
      <c r="S32" s="82">
        <f t="shared" si="18"/>
        <v>641656421</v>
      </c>
      <c r="T32" s="17">
        <f t="shared" si="18"/>
        <v>1</v>
      </c>
      <c r="U32" s="82">
        <f t="shared" si="18"/>
        <v>2289501000</v>
      </c>
      <c r="V32" s="17">
        <f t="shared" si="18"/>
        <v>2</v>
      </c>
      <c r="W32" s="82">
        <f t="shared" si="18"/>
        <v>664467560</v>
      </c>
      <c r="X32" s="17">
        <f t="shared" si="18"/>
        <v>0</v>
      </c>
      <c r="Y32" s="82">
        <f t="shared" si="18"/>
        <v>0</v>
      </c>
      <c r="Z32" s="21"/>
      <c r="AA32" s="22"/>
      <c r="AB32" s="21"/>
      <c r="AC32" s="22"/>
      <c r="AD32" s="21"/>
      <c r="AE32" s="22"/>
      <c r="AF32" s="21"/>
      <c r="AG32" s="22"/>
      <c r="AH32" s="21"/>
      <c r="AI32" s="22"/>
      <c r="AJ32" s="21"/>
      <c r="AK32" s="24"/>
      <c r="AL32" s="21"/>
      <c r="AM32" s="22"/>
      <c r="AN32" s="25"/>
      <c r="AO32" s="24"/>
      <c r="AP32" s="26"/>
      <c r="AQ32" s="24"/>
      <c r="AR32" s="27"/>
      <c r="AS32" s="28"/>
      <c r="AT32" s="27"/>
      <c r="AU32" s="28"/>
      <c r="AV32" s="27"/>
      <c r="AW32" s="28"/>
    </row>
    <row r="33" spans="1:49" ht="21">
      <c r="A33" s="6" t="s">
        <v>19</v>
      </c>
      <c r="B33" s="90">
        <f t="shared" si="13"/>
        <v>31</v>
      </c>
      <c r="C33" s="82">
        <f t="shared" si="14"/>
        <v>21366898570.86</v>
      </c>
      <c r="D33" s="17">
        <f t="shared" si="15"/>
        <v>2</v>
      </c>
      <c r="E33" s="82">
        <f t="shared" si="15"/>
        <v>344456950</v>
      </c>
      <c r="F33" s="17">
        <f aca="true" t="shared" si="19" ref="F33:Y33">F22+F11</f>
        <v>5</v>
      </c>
      <c r="G33" s="82">
        <f t="shared" si="19"/>
        <v>2297316895</v>
      </c>
      <c r="H33" s="17">
        <f t="shared" si="19"/>
        <v>3</v>
      </c>
      <c r="I33" s="82">
        <f t="shared" si="19"/>
        <v>2189586780</v>
      </c>
      <c r="J33" s="17">
        <f t="shared" si="19"/>
        <v>4</v>
      </c>
      <c r="K33" s="82">
        <f t="shared" si="19"/>
        <v>6224178126</v>
      </c>
      <c r="L33" s="17">
        <f t="shared" si="19"/>
        <v>1</v>
      </c>
      <c r="M33" s="82">
        <f t="shared" si="19"/>
        <v>280480000</v>
      </c>
      <c r="N33" s="17">
        <f t="shared" si="19"/>
        <v>8</v>
      </c>
      <c r="O33" s="82">
        <f t="shared" si="19"/>
        <v>5499532030.860001</v>
      </c>
      <c r="P33" s="17">
        <f t="shared" si="19"/>
        <v>3</v>
      </c>
      <c r="Q33" s="82">
        <f t="shared" si="19"/>
        <v>534658306</v>
      </c>
      <c r="R33" s="17">
        <f t="shared" si="19"/>
        <v>0</v>
      </c>
      <c r="S33" s="82">
        <f t="shared" si="19"/>
        <v>0</v>
      </c>
      <c r="T33" s="17">
        <f t="shared" si="19"/>
        <v>2</v>
      </c>
      <c r="U33" s="82">
        <f t="shared" si="19"/>
        <v>1031064196</v>
      </c>
      <c r="V33" s="17">
        <f t="shared" si="19"/>
        <v>0</v>
      </c>
      <c r="W33" s="82">
        <f t="shared" si="19"/>
        <v>0</v>
      </c>
      <c r="X33" s="17">
        <f t="shared" si="19"/>
        <v>3</v>
      </c>
      <c r="Y33" s="82">
        <f t="shared" si="19"/>
        <v>2965625287</v>
      </c>
      <c r="Z33" s="21"/>
      <c r="AA33" s="22"/>
      <c r="AB33" s="21"/>
      <c r="AC33" s="22"/>
      <c r="AD33" s="21"/>
      <c r="AE33" s="22"/>
      <c r="AF33" s="21"/>
      <c r="AG33" s="22"/>
      <c r="AH33" s="21"/>
      <c r="AI33" s="22"/>
      <c r="AJ33" s="21"/>
      <c r="AK33" s="24"/>
      <c r="AL33" s="21"/>
      <c r="AM33" s="22"/>
      <c r="AN33" s="25"/>
      <c r="AO33" s="24"/>
      <c r="AP33" s="26"/>
      <c r="AQ33" s="24"/>
      <c r="AR33" s="27"/>
      <c r="AS33" s="28"/>
      <c r="AT33" s="27"/>
      <c r="AU33" s="28"/>
      <c r="AV33" s="27"/>
      <c r="AW33" s="28"/>
    </row>
    <row r="34" spans="1:49" ht="21" customHeight="1">
      <c r="A34" s="9" t="s">
        <v>33</v>
      </c>
      <c r="B34" s="91">
        <f aca="true" t="shared" si="20" ref="B34">SUM(B29:B33)</f>
        <v>74</v>
      </c>
      <c r="C34" s="83">
        <f>SUM(C29:C33)</f>
        <v>42804102039.86</v>
      </c>
      <c r="D34" s="18">
        <f>SUM(D29:D33)</f>
        <v>7</v>
      </c>
      <c r="E34" s="83">
        <f>SUM(E29:E33)</f>
        <v>4486678649</v>
      </c>
      <c r="F34" s="18">
        <f aca="true" t="shared" si="21" ref="F34:K34">SUM(F29:F33)</f>
        <v>9</v>
      </c>
      <c r="G34" s="83">
        <f t="shared" si="21"/>
        <v>3686104473</v>
      </c>
      <c r="H34" s="18">
        <f t="shared" si="21"/>
        <v>6</v>
      </c>
      <c r="I34" s="83">
        <f t="shared" si="21"/>
        <v>3072272523</v>
      </c>
      <c r="J34" s="18">
        <f t="shared" si="21"/>
        <v>14</v>
      </c>
      <c r="K34" s="83">
        <f t="shared" si="21"/>
        <v>10501755097</v>
      </c>
      <c r="L34" s="18">
        <f aca="true" t="shared" si="22" ref="C34:Q34">SUM(L29:L33)</f>
        <v>6</v>
      </c>
      <c r="M34" s="83">
        <f t="shared" si="22"/>
        <v>1719070378</v>
      </c>
      <c r="N34" s="18">
        <f t="shared" si="22"/>
        <v>11</v>
      </c>
      <c r="O34" s="83">
        <f t="shared" si="22"/>
        <v>7458766282.860001</v>
      </c>
      <c r="P34" s="18">
        <f t="shared" si="22"/>
        <v>10</v>
      </c>
      <c r="Q34" s="83">
        <f t="shared" si="22"/>
        <v>4287140173</v>
      </c>
      <c r="R34" s="18">
        <f aca="true" t="shared" si="23" ref="R34:W34">SUM(R29:R33)</f>
        <v>3</v>
      </c>
      <c r="S34" s="83">
        <f t="shared" si="23"/>
        <v>641656421</v>
      </c>
      <c r="T34" s="18">
        <f t="shared" si="23"/>
        <v>3</v>
      </c>
      <c r="U34" s="83">
        <f t="shared" si="23"/>
        <v>3320565196</v>
      </c>
      <c r="V34" s="18">
        <f t="shared" si="23"/>
        <v>2</v>
      </c>
      <c r="W34" s="83">
        <f t="shared" si="23"/>
        <v>664467560</v>
      </c>
      <c r="X34" s="18">
        <f aca="true" t="shared" si="24" ref="X34:Y34">SUM(X29:X33)</f>
        <v>3</v>
      </c>
      <c r="Y34" s="83">
        <f t="shared" si="24"/>
        <v>2965625287</v>
      </c>
      <c r="Z34" s="29"/>
      <c r="AA34" s="30"/>
      <c r="AB34" s="29"/>
      <c r="AC34" s="30"/>
      <c r="AD34" s="29"/>
      <c r="AE34" s="30"/>
      <c r="AF34" s="29"/>
      <c r="AG34" s="30"/>
      <c r="AH34" s="29"/>
      <c r="AI34" s="30"/>
      <c r="AJ34" s="29"/>
      <c r="AK34" s="32"/>
      <c r="AL34" s="29"/>
      <c r="AM34" s="30"/>
      <c r="AN34" s="33"/>
      <c r="AO34" s="32"/>
      <c r="AP34" s="34"/>
      <c r="AQ34" s="32"/>
      <c r="AR34" s="35"/>
      <c r="AS34" s="36"/>
      <c r="AT34" s="35"/>
      <c r="AU34" s="36"/>
      <c r="AV34" s="35"/>
      <c r="AW34" s="36"/>
    </row>
    <row r="35" spans="4:37" ht="15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4:37" ht="15"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25.8">
      <c r="A37" s="7" t="s">
        <v>34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50" s="5" customFormat="1" ht="31.5" customHeight="1">
      <c r="A38" s="8"/>
      <c r="B38" s="115" t="s">
        <v>48</v>
      </c>
      <c r="C38" s="115"/>
      <c r="D38" s="114" t="s">
        <v>105</v>
      </c>
      <c r="E38" s="115"/>
      <c r="F38" s="114" t="s">
        <v>79</v>
      </c>
      <c r="G38" s="115"/>
      <c r="H38" s="114" t="s">
        <v>72</v>
      </c>
      <c r="I38" s="115"/>
      <c r="J38" s="114" t="s">
        <v>66</v>
      </c>
      <c r="K38" s="115"/>
      <c r="L38" s="114" t="s">
        <v>65</v>
      </c>
      <c r="M38" s="115"/>
      <c r="N38" s="114" t="s">
        <v>62</v>
      </c>
      <c r="O38" s="115"/>
      <c r="P38" s="114" t="s">
        <v>61</v>
      </c>
      <c r="Q38" s="115"/>
      <c r="R38" s="114" t="s">
        <v>59</v>
      </c>
      <c r="S38" s="115"/>
      <c r="T38" s="114" t="s">
        <v>53</v>
      </c>
      <c r="U38" s="115"/>
      <c r="V38" s="114" t="s">
        <v>52</v>
      </c>
      <c r="W38" s="115"/>
      <c r="X38" s="114" t="s">
        <v>51</v>
      </c>
      <c r="Y38" s="115"/>
      <c r="Z38" s="116"/>
      <c r="AA38" s="117"/>
      <c r="AB38" s="116"/>
      <c r="AC38" s="117"/>
      <c r="AD38" s="116"/>
      <c r="AE38" s="117"/>
      <c r="AF38" s="116"/>
      <c r="AG38" s="117"/>
      <c r="AH38" s="116"/>
      <c r="AI38" s="117"/>
      <c r="AJ38" s="116"/>
      <c r="AK38" s="117"/>
      <c r="AL38" s="116"/>
      <c r="AM38" s="117"/>
      <c r="AN38" s="116"/>
      <c r="AO38" s="117"/>
      <c r="AP38" s="116"/>
      <c r="AQ38" s="117"/>
      <c r="AR38" s="116"/>
      <c r="AS38" s="117"/>
      <c r="AT38" s="116"/>
      <c r="AU38" s="117"/>
      <c r="AV38" s="116"/>
      <c r="AW38" s="116"/>
      <c r="AX38"/>
    </row>
    <row r="39" spans="2:50" s="5" customFormat="1" ht="32.25" customHeight="1">
      <c r="B39" s="89" t="s">
        <v>20</v>
      </c>
      <c r="C39" s="81" t="s">
        <v>21</v>
      </c>
      <c r="D39" s="89" t="s">
        <v>20</v>
      </c>
      <c r="E39" s="81" t="s">
        <v>21</v>
      </c>
      <c r="F39" s="89" t="s">
        <v>20</v>
      </c>
      <c r="G39" s="81" t="s">
        <v>21</v>
      </c>
      <c r="H39" s="89" t="s">
        <v>20</v>
      </c>
      <c r="I39" s="81" t="s">
        <v>21</v>
      </c>
      <c r="J39" s="89" t="s">
        <v>20</v>
      </c>
      <c r="K39" s="81" t="s">
        <v>21</v>
      </c>
      <c r="L39" s="89" t="s">
        <v>20</v>
      </c>
      <c r="M39" s="81" t="s">
        <v>21</v>
      </c>
      <c r="N39" s="89" t="s">
        <v>20</v>
      </c>
      <c r="O39" s="81" t="s">
        <v>21</v>
      </c>
      <c r="P39" s="89" t="s">
        <v>20</v>
      </c>
      <c r="Q39" s="81" t="s">
        <v>21</v>
      </c>
      <c r="R39" s="89" t="s">
        <v>20</v>
      </c>
      <c r="S39" s="81" t="s">
        <v>21</v>
      </c>
      <c r="T39" s="89" t="s">
        <v>20</v>
      </c>
      <c r="U39" s="81" t="s">
        <v>21</v>
      </c>
      <c r="V39" s="89" t="s">
        <v>20</v>
      </c>
      <c r="W39" s="81" t="s">
        <v>21</v>
      </c>
      <c r="X39" s="89" t="s">
        <v>20</v>
      </c>
      <c r="Y39" s="81" t="s">
        <v>21</v>
      </c>
      <c r="Z39" s="4"/>
      <c r="AA39" s="20"/>
      <c r="AB39" s="4"/>
      <c r="AC39" s="20"/>
      <c r="AD39" s="4"/>
      <c r="AE39" s="20"/>
      <c r="AF39" s="4"/>
      <c r="AG39" s="20"/>
      <c r="AH39" s="4"/>
      <c r="AI39" s="20"/>
      <c r="AJ39" s="4"/>
      <c r="AK39" s="20"/>
      <c r="AL39" s="4"/>
      <c r="AM39" s="20"/>
      <c r="AN39" s="4"/>
      <c r="AO39" s="20"/>
      <c r="AP39" s="4"/>
      <c r="AQ39" s="20"/>
      <c r="AR39" s="4"/>
      <c r="AS39" s="20"/>
      <c r="AT39" s="4"/>
      <c r="AU39" s="20"/>
      <c r="AV39" s="4"/>
      <c r="AW39" s="20"/>
      <c r="AX39"/>
    </row>
    <row r="40" spans="1:49" ht="21">
      <c r="A40" s="9" t="s">
        <v>31</v>
      </c>
      <c r="B40" s="92">
        <f aca="true" t="shared" si="25" ref="B40:C40">B12</f>
        <v>63</v>
      </c>
      <c r="C40" s="84">
        <f t="shared" si="25"/>
        <v>42016023204.86</v>
      </c>
      <c r="D40" s="19">
        <f>D12</f>
        <v>6</v>
      </c>
      <c r="E40" s="84">
        <f>E12</f>
        <v>4465171199</v>
      </c>
      <c r="F40" s="19">
        <f aca="true" t="shared" si="26" ref="F40:L40">F12</f>
        <v>6</v>
      </c>
      <c r="G40" s="84">
        <f t="shared" si="26"/>
        <v>3301450748</v>
      </c>
      <c r="H40" s="19">
        <f t="shared" si="26"/>
        <v>5</v>
      </c>
      <c r="I40" s="84">
        <f t="shared" si="26"/>
        <v>2989586780</v>
      </c>
      <c r="J40" s="19">
        <f t="shared" si="26"/>
        <v>12</v>
      </c>
      <c r="K40" s="84">
        <f t="shared" si="26"/>
        <v>10439880097</v>
      </c>
      <c r="L40" s="19">
        <f t="shared" si="26"/>
        <v>5</v>
      </c>
      <c r="M40" s="84">
        <v>0</v>
      </c>
      <c r="N40" s="19">
        <f aca="true" t="shared" si="27" ref="N40:Y40">N12</f>
        <v>11</v>
      </c>
      <c r="O40" s="84">
        <f t="shared" si="27"/>
        <v>7458766282.860001</v>
      </c>
      <c r="P40" s="19">
        <f t="shared" si="27"/>
        <v>7</v>
      </c>
      <c r="Q40" s="84">
        <f t="shared" si="27"/>
        <v>4058210153</v>
      </c>
      <c r="R40" s="19">
        <f t="shared" si="27"/>
        <v>3</v>
      </c>
      <c r="S40" s="84">
        <f t="shared" si="27"/>
        <v>641656421</v>
      </c>
      <c r="T40" s="19">
        <f t="shared" si="27"/>
        <v>3</v>
      </c>
      <c r="U40" s="84">
        <f t="shared" si="27"/>
        <v>3320565196</v>
      </c>
      <c r="V40" s="19">
        <f t="shared" si="27"/>
        <v>2</v>
      </c>
      <c r="W40" s="84">
        <f t="shared" si="27"/>
        <v>664467560</v>
      </c>
      <c r="X40" s="19">
        <f t="shared" si="27"/>
        <v>3</v>
      </c>
      <c r="Y40" s="84">
        <f t="shared" si="27"/>
        <v>2965625287</v>
      </c>
      <c r="Z40" s="38"/>
      <c r="AA40" s="39"/>
      <c r="AB40" s="38"/>
      <c r="AC40" s="39"/>
      <c r="AD40" s="38"/>
      <c r="AE40" s="39"/>
      <c r="AF40" s="38"/>
      <c r="AG40" s="39"/>
      <c r="AH40" s="38"/>
      <c r="AI40" s="39"/>
      <c r="AJ40" s="40"/>
      <c r="AK40" s="40"/>
      <c r="AL40" s="38"/>
      <c r="AM40" s="39"/>
      <c r="AN40" s="41"/>
      <c r="AO40" s="40"/>
      <c r="AP40" s="42"/>
      <c r="AQ40" s="40"/>
      <c r="AR40" s="43"/>
      <c r="AS40" s="44"/>
      <c r="AT40" s="43"/>
      <c r="AU40" s="44"/>
      <c r="AV40" s="43"/>
      <c r="AW40" s="44"/>
    </row>
    <row r="41" spans="1:49" ht="21">
      <c r="A41" s="9" t="s">
        <v>32</v>
      </c>
      <c r="B41" s="92">
        <f aca="true" t="shared" si="28" ref="B41:C41">B23</f>
        <v>11</v>
      </c>
      <c r="C41" s="84">
        <f t="shared" si="28"/>
        <v>788078835</v>
      </c>
      <c r="D41" s="19">
        <f>D23</f>
        <v>1</v>
      </c>
      <c r="E41" s="84">
        <f>E23</f>
        <v>21507450</v>
      </c>
      <c r="F41" s="19">
        <f aca="true" t="shared" si="29" ref="F41:Y41">F23</f>
        <v>3</v>
      </c>
      <c r="G41" s="84">
        <f t="shared" si="29"/>
        <v>384653725</v>
      </c>
      <c r="H41" s="19">
        <f t="shared" si="29"/>
        <v>1</v>
      </c>
      <c r="I41" s="84">
        <f t="shared" si="29"/>
        <v>82685743</v>
      </c>
      <c r="J41" s="19">
        <f t="shared" si="29"/>
        <v>2</v>
      </c>
      <c r="K41" s="84">
        <f t="shared" si="29"/>
        <v>61875000</v>
      </c>
      <c r="L41" s="19">
        <f t="shared" si="29"/>
        <v>1</v>
      </c>
      <c r="M41" s="84">
        <f t="shared" si="29"/>
        <v>8426897</v>
      </c>
      <c r="N41" s="19">
        <f t="shared" si="29"/>
        <v>0</v>
      </c>
      <c r="O41" s="84">
        <f t="shared" si="29"/>
        <v>0</v>
      </c>
      <c r="P41" s="19">
        <f t="shared" si="29"/>
        <v>3</v>
      </c>
      <c r="Q41" s="84">
        <f t="shared" si="29"/>
        <v>228930020</v>
      </c>
      <c r="R41" s="19">
        <f t="shared" si="29"/>
        <v>0</v>
      </c>
      <c r="S41" s="84">
        <f t="shared" si="29"/>
        <v>0</v>
      </c>
      <c r="T41" s="19">
        <f t="shared" si="29"/>
        <v>0</v>
      </c>
      <c r="U41" s="84">
        <f t="shared" si="29"/>
        <v>0</v>
      </c>
      <c r="V41" s="19">
        <f t="shared" si="29"/>
        <v>0</v>
      </c>
      <c r="W41" s="84">
        <f t="shared" si="29"/>
        <v>0</v>
      </c>
      <c r="X41" s="19">
        <f t="shared" si="29"/>
        <v>0</v>
      </c>
      <c r="Y41" s="84">
        <f t="shared" si="29"/>
        <v>0</v>
      </c>
      <c r="Z41" s="38"/>
      <c r="AA41" s="39"/>
      <c r="AB41" s="38"/>
      <c r="AC41" s="39"/>
      <c r="AD41" s="38"/>
      <c r="AE41" s="39"/>
      <c r="AF41" s="38"/>
      <c r="AG41" s="39"/>
      <c r="AH41" s="38"/>
      <c r="AI41" s="39"/>
      <c r="AJ41" s="40"/>
      <c r="AK41" s="40"/>
      <c r="AL41" s="38"/>
      <c r="AM41" s="39"/>
      <c r="AN41" s="41"/>
      <c r="AO41" s="40"/>
      <c r="AP41" s="42"/>
      <c r="AQ41" s="40"/>
      <c r="AR41" s="43"/>
      <c r="AS41" s="44"/>
      <c r="AT41" s="43"/>
      <c r="AU41" s="44"/>
      <c r="AV41" s="43"/>
      <c r="AW41" s="44"/>
    </row>
    <row r="42" spans="1:47" ht="21">
      <c r="A42" s="9" t="s">
        <v>33</v>
      </c>
      <c r="B42" s="91">
        <f aca="true" t="shared" si="30" ref="B42:C42">B34</f>
        <v>74</v>
      </c>
      <c r="C42" s="83">
        <f t="shared" si="30"/>
        <v>42804102039.86</v>
      </c>
      <c r="D42" s="18">
        <f>D34</f>
        <v>7</v>
      </c>
      <c r="E42" s="83">
        <f>E34</f>
        <v>4486678649</v>
      </c>
      <c r="F42" s="18">
        <f aca="true" t="shared" si="31" ref="F42:Y42">F34</f>
        <v>9</v>
      </c>
      <c r="G42" s="83">
        <f t="shared" si="31"/>
        <v>3686104473</v>
      </c>
      <c r="H42" s="18">
        <f t="shared" si="31"/>
        <v>6</v>
      </c>
      <c r="I42" s="83">
        <f t="shared" si="31"/>
        <v>3072272523</v>
      </c>
      <c r="J42" s="18">
        <f t="shared" si="31"/>
        <v>14</v>
      </c>
      <c r="K42" s="83">
        <f t="shared" si="31"/>
        <v>10501755097</v>
      </c>
      <c r="L42" s="18">
        <f t="shared" si="31"/>
        <v>6</v>
      </c>
      <c r="M42" s="83">
        <f t="shared" si="31"/>
        <v>1719070378</v>
      </c>
      <c r="N42" s="18">
        <f t="shared" si="31"/>
        <v>11</v>
      </c>
      <c r="O42" s="83">
        <f t="shared" si="31"/>
        <v>7458766282.860001</v>
      </c>
      <c r="P42" s="18">
        <f t="shared" si="31"/>
        <v>10</v>
      </c>
      <c r="Q42" s="83">
        <f t="shared" si="31"/>
        <v>4287140173</v>
      </c>
      <c r="R42" s="18">
        <f t="shared" si="31"/>
        <v>3</v>
      </c>
      <c r="S42" s="83">
        <f t="shared" si="31"/>
        <v>641656421</v>
      </c>
      <c r="T42" s="18">
        <f t="shared" si="31"/>
        <v>3</v>
      </c>
      <c r="U42" s="83">
        <f t="shared" si="31"/>
        <v>3320565196</v>
      </c>
      <c r="V42" s="18">
        <f t="shared" si="31"/>
        <v>2</v>
      </c>
      <c r="W42" s="83">
        <f t="shared" si="31"/>
        <v>664467560</v>
      </c>
      <c r="X42" s="18">
        <f t="shared" si="31"/>
        <v>3</v>
      </c>
      <c r="Y42" s="83">
        <f t="shared" si="31"/>
        <v>2965625287</v>
      </c>
      <c r="Z42" s="29"/>
      <c r="AA42" s="30"/>
      <c r="AB42" s="29"/>
      <c r="AC42" s="30"/>
      <c r="AD42" s="29"/>
      <c r="AE42" s="30"/>
      <c r="AF42" s="29"/>
      <c r="AG42" s="30"/>
      <c r="AH42" s="32"/>
      <c r="AI42" s="32"/>
      <c r="AJ42" s="29"/>
      <c r="AK42" s="30"/>
      <c r="AL42" s="33"/>
      <c r="AM42" s="32"/>
      <c r="AN42" s="34"/>
      <c r="AO42" s="32"/>
      <c r="AP42" s="35"/>
      <c r="AQ42" s="36"/>
      <c r="AR42" s="35"/>
      <c r="AS42" s="36"/>
      <c r="AT42" s="35"/>
      <c r="AU42" s="36"/>
    </row>
    <row r="46" ht="28.5">
      <c r="A46" s="11" t="s">
        <v>39</v>
      </c>
    </row>
    <row r="47" spans="1:2" ht="28.8">
      <c r="A47" s="11" t="s">
        <v>44</v>
      </c>
      <c r="B47" s="110" t="s">
        <v>103</v>
      </c>
    </row>
    <row r="48" ht="25.8">
      <c r="A48" s="10"/>
    </row>
    <row r="49" spans="2:3" ht="18.75">
      <c r="B49" s="119" t="s">
        <v>38</v>
      </c>
      <c r="C49" s="119"/>
    </row>
    <row r="50" spans="2:34" s="5" customFormat="1" ht="46.5" customHeight="1">
      <c r="B50" s="93"/>
      <c r="C50" s="80" t="s">
        <v>50</v>
      </c>
      <c r="D50" s="96" t="s">
        <v>102</v>
      </c>
      <c r="E50" s="96" t="s">
        <v>67</v>
      </c>
      <c r="F50" s="96" t="s">
        <v>63</v>
      </c>
      <c r="G50" s="96" t="s">
        <v>60</v>
      </c>
      <c r="H50" s="96" t="s">
        <v>49</v>
      </c>
      <c r="I50" s="93"/>
      <c r="J50" s="85"/>
      <c r="K50" s="93"/>
      <c r="L50" s="85"/>
      <c r="M50" s="93"/>
      <c r="N50" s="85"/>
      <c r="O50" s="93"/>
      <c r="P50" s="85"/>
      <c r="Q50" s="93"/>
      <c r="R50" s="85"/>
      <c r="S50" s="93"/>
      <c r="T50" s="85"/>
      <c r="U50" s="93"/>
      <c r="V50" s="85"/>
      <c r="W50" s="93"/>
      <c r="X50" s="85"/>
      <c r="Y50" s="93"/>
      <c r="Z50" s="85"/>
      <c r="AA50" s="93"/>
      <c r="AB50" s="85"/>
      <c r="AC50" s="93"/>
      <c r="AD50" s="85"/>
      <c r="AE50" s="93"/>
      <c r="AF50" s="85"/>
      <c r="AG50" s="93"/>
      <c r="AH50" s="85"/>
    </row>
    <row r="51" spans="2:37" ht="21">
      <c r="B51" s="94" t="s">
        <v>31</v>
      </c>
      <c r="C51" s="86">
        <f>H51+G51+F51+E51+D51</f>
        <v>35840.20852486</v>
      </c>
      <c r="D51" s="86">
        <f>(G40+I40)/1000000</f>
        <v>6291.037528</v>
      </c>
      <c r="E51" s="86">
        <f>(K40+M40)/1000000</f>
        <v>10439.880097</v>
      </c>
      <c r="F51" s="86">
        <f>(O40+Q40)/1000000</f>
        <v>11516.97643586</v>
      </c>
      <c r="G51" s="86">
        <f>(S40+U40)/1000000</f>
        <v>3962.221617</v>
      </c>
      <c r="H51" s="86">
        <f>(W40+Y40)/1000000</f>
        <v>3630.092847</v>
      </c>
      <c r="I51" s="88"/>
      <c r="J51" s="79"/>
      <c r="K51" s="88"/>
      <c r="L51" s="79"/>
      <c r="M51" s="88"/>
      <c r="N51" s="79"/>
      <c r="O51" s="88"/>
      <c r="P51" s="79"/>
      <c r="Q51" s="88"/>
      <c r="R51" s="79"/>
      <c r="S51" s="88"/>
      <c r="T51" s="79"/>
      <c r="U51" s="88"/>
      <c r="V51" s="79"/>
      <c r="W51" s="88"/>
      <c r="X51" s="79"/>
      <c r="Y51" s="88"/>
      <c r="Z51" s="79"/>
      <c r="AA51" s="88"/>
      <c r="AB51" s="79"/>
      <c r="AC51" s="88"/>
      <c r="AD51" s="79"/>
      <c r="AE51" s="88"/>
      <c r="AF51" s="79"/>
      <c r="AG51" s="88"/>
      <c r="AH51" s="79"/>
      <c r="AI51"/>
      <c r="AJ51"/>
      <c r="AK51"/>
    </row>
    <row r="52" spans="2:37" ht="21">
      <c r="B52" s="94" t="s">
        <v>36</v>
      </c>
      <c r="C52" s="86">
        <f>H52+G52+F52+E52+D52</f>
        <v>766.571385</v>
      </c>
      <c r="D52" s="86">
        <f>(G41+I41)/1000000</f>
        <v>467.339468</v>
      </c>
      <c r="E52" s="86">
        <f>(K41+M41)/1000000</f>
        <v>70.301897</v>
      </c>
      <c r="F52" s="86">
        <f>(O41+Q41)/1000000</f>
        <v>228.93002</v>
      </c>
      <c r="G52" s="86">
        <f>(S41+U41)/1000000</f>
        <v>0</v>
      </c>
      <c r="H52" s="86">
        <f>(W41+Y41)/1000000</f>
        <v>0</v>
      </c>
      <c r="I52" s="88"/>
      <c r="J52" s="79"/>
      <c r="K52" s="88"/>
      <c r="L52" s="79"/>
      <c r="M52" s="88"/>
      <c r="N52" s="79"/>
      <c r="O52" s="88"/>
      <c r="P52" s="79"/>
      <c r="Q52" s="88"/>
      <c r="R52" s="79"/>
      <c r="S52" s="88"/>
      <c r="T52" s="79"/>
      <c r="U52" s="88"/>
      <c r="V52" s="79"/>
      <c r="W52" s="88"/>
      <c r="X52" s="79"/>
      <c r="Y52" s="88"/>
      <c r="Z52" s="79"/>
      <c r="AA52" s="88"/>
      <c r="AB52" s="79"/>
      <c r="AC52" s="88"/>
      <c r="AD52" s="79"/>
      <c r="AE52" s="88"/>
      <c r="AF52" s="79"/>
      <c r="AG52" s="88"/>
      <c r="AH52" s="79"/>
      <c r="AI52"/>
      <c r="AJ52"/>
      <c r="AK52"/>
    </row>
    <row r="53" spans="2:37" ht="21">
      <c r="B53" s="94" t="s">
        <v>33</v>
      </c>
      <c r="C53" s="84">
        <f aca="true" t="shared" si="32" ref="C53:H53">+C51+C52</f>
        <v>36606.77990986</v>
      </c>
      <c r="D53" s="84">
        <f t="shared" si="32"/>
        <v>6758.376996</v>
      </c>
      <c r="E53" s="84">
        <f t="shared" si="32"/>
        <v>10510.181993999999</v>
      </c>
      <c r="F53" s="84">
        <f t="shared" si="32"/>
        <v>11745.90645586</v>
      </c>
      <c r="G53" s="84">
        <f t="shared" si="32"/>
        <v>3962.221617</v>
      </c>
      <c r="H53" s="84">
        <f t="shared" si="32"/>
        <v>3630.092847</v>
      </c>
      <c r="I53" s="88"/>
      <c r="J53" s="79"/>
      <c r="K53" s="88"/>
      <c r="L53" s="79"/>
      <c r="M53" s="88"/>
      <c r="N53" s="79"/>
      <c r="O53" s="88"/>
      <c r="P53" s="79"/>
      <c r="Q53" s="88"/>
      <c r="R53" s="79"/>
      <c r="S53" s="88"/>
      <c r="T53" s="79"/>
      <c r="U53" s="88"/>
      <c r="V53" s="79"/>
      <c r="W53" s="88"/>
      <c r="X53" s="79"/>
      <c r="Y53" s="88"/>
      <c r="Z53" s="79"/>
      <c r="AA53" s="88"/>
      <c r="AB53" s="79"/>
      <c r="AC53" s="88"/>
      <c r="AD53" s="79"/>
      <c r="AE53" s="88"/>
      <c r="AF53" s="79"/>
      <c r="AG53" s="88"/>
      <c r="AH53" s="79"/>
      <c r="AI53"/>
      <c r="AJ53"/>
      <c r="AK53"/>
    </row>
    <row r="54" spans="4:37" ht="15">
      <c r="D54" s="79"/>
      <c r="E54" s="88"/>
      <c r="F54" s="79"/>
      <c r="G54" s="88"/>
      <c r="H54" s="79"/>
      <c r="I54" s="88"/>
      <c r="J54" s="79"/>
      <c r="K54" s="88"/>
      <c r="L54" s="79"/>
      <c r="M54" s="88"/>
      <c r="N54" s="79"/>
      <c r="O54" s="88"/>
      <c r="P54" s="79"/>
      <c r="Q54" s="88"/>
      <c r="R54" s="79"/>
      <c r="S54" s="88"/>
      <c r="T54" s="79"/>
      <c r="U54" s="88"/>
      <c r="V54" s="79"/>
      <c r="W54" s="88"/>
      <c r="X54" s="79"/>
      <c r="Y54" s="88"/>
      <c r="Z54" s="79"/>
      <c r="AA54"/>
      <c r="AB54"/>
      <c r="AC54"/>
      <c r="AD54"/>
      <c r="AE54"/>
      <c r="AF54"/>
      <c r="AG54"/>
      <c r="AH54"/>
      <c r="AI54"/>
      <c r="AJ54"/>
      <c r="AK54"/>
    </row>
    <row r="55" spans="4:37" ht="15">
      <c r="D55" s="79"/>
      <c r="E55" s="88"/>
      <c r="F55" s="79"/>
      <c r="G55" s="88"/>
      <c r="H55" s="79"/>
      <c r="I55" s="88"/>
      <c r="J55" s="79"/>
      <c r="K55" s="88"/>
      <c r="L55" s="79"/>
      <c r="M55" s="88"/>
      <c r="N55" s="79"/>
      <c r="O55" s="88"/>
      <c r="P55" s="79"/>
      <c r="Q55" s="88"/>
      <c r="R55" s="79"/>
      <c r="S55" s="88"/>
      <c r="T55" s="79"/>
      <c r="U55" s="88"/>
      <c r="V55" s="79"/>
      <c r="W55" s="88"/>
      <c r="X55" s="79"/>
      <c r="Y55" s="88"/>
      <c r="Z55" s="79"/>
      <c r="AA55"/>
      <c r="AB55"/>
      <c r="AC55"/>
      <c r="AD55"/>
      <c r="AE55"/>
      <c r="AF55"/>
      <c r="AG55"/>
      <c r="AH55"/>
      <c r="AI55"/>
      <c r="AJ55"/>
      <c r="AK55"/>
    </row>
    <row r="56" spans="3:37" ht="23.25" customHeight="1">
      <c r="C56" s="87" t="s">
        <v>37</v>
      </c>
      <c r="D56" s="79"/>
      <c r="E56" s="88"/>
      <c r="F56" s="79"/>
      <c r="G56" s="88"/>
      <c r="H56" s="79"/>
      <c r="I56" s="88"/>
      <c r="J56" s="79"/>
      <c r="K56" s="88"/>
      <c r="L56" s="79"/>
      <c r="M56" s="88"/>
      <c r="N56" s="79"/>
      <c r="O56" s="88"/>
      <c r="P56" s="79"/>
      <c r="Q56" s="88"/>
      <c r="R56" s="79"/>
      <c r="S56" s="88"/>
      <c r="T56" s="79"/>
      <c r="U56" s="88"/>
      <c r="V56" s="79"/>
      <c r="W56" s="88"/>
      <c r="X56" s="79"/>
      <c r="Y56" s="88"/>
      <c r="Z56" s="79"/>
      <c r="AA56"/>
      <c r="AB56"/>
      <c r="AC56"/>
      <c r="AD56"/>
      <c r="AE56"/>
      <c r="AF56"/>
      <c r="AG56"/>
      <c r="AH56"/>
      <c r="AI56"/>
      <c r="AJ56"/>
      <c r="AK56"/>
    </row>
    <row r="57" spans="2:34" s="5" customFormat="1" ht="48" customHeight="1">
      <c r="B57" s="93"/>
      <c r="C57" s="80" t="s">
        <v>50</v>
      </c>
      <c r="D57" s="96" t="s">
        <v>102</v>
      </c>
      <c r="E57" s="96" t="s">
        <v>67</v>
      </c>
      <c r="F57" s="96" t="s">
        <v>63</v>
      </c>
      <c r="G57" s="96" t="s">
        <v>60</v>
      </c>
      <c r="H57" s="96" t="s">
        <v>49</v>
      </c>
      <c r="I57" s="93"/>
      <c r="J57" s="85"/>
      <c r="K57" s="93"/>
      <c r="L57" s="85"/>
      <c r="M57" s="93"/>
      <c r="N57" s="85"/>
      <c r="O57" s="93"/>
      <c r="P57" s="85"/>
      <c r="Q57" s="93"/>
      <c r="R57" s="85"/>
      <c r="S57" s="93"/>
      <c r="T57" s="85"/>
      <c r="U57" s="93"/>
      <c r="V57" s="85"/>
      <c r="W57" s="93"/>
      <c r="X57" s="85"/>
      <c r="Y57" s="93"/>
      <c r="Z57" s="85"/>
      <c r="AA57" s="93"/>
      <c r="AB57" s="85"/>
      <c r="AC57" s="93"/>
      <c r="AD57" s="85"/>
      <c r="AE57" s="93"/>
      <c r="AF57" s="85"/>
      <c r="AG57" s="93"/>
      <c r="AH57" s="85"/>
    </row>
    <row r="58" spans="2:37" ht="21">
      <c r="B58" s="94" t="s">
        <v>31</v>
      </c>
      <c r="C58" s="95">
        <f>H58+G58+F58+E58+D58</f>
        <v>57</v>
      </c>
      <c r="D58" s="95">
        <f>F40+H40</f>
        <v>11</v>
      </c>
      <c r="E58" s="95">
        <f>J40+L40</f>
        <v>17</v>
      </c>
      <c r="F58" s="95">
        <f>N40+P40</f>
        <v>18</v>
      </c>
      <c r="G58" s="95">
        <f>R40+T40</f>
        <v>6</v>
      </c>
      <c r="H58" s="95">
        <f>V40+X40</f>
        <v>5</v>
      </c>
      <c r="I58" s="88"/>
      <c r="J58" s="79"/>
      <c r="K58" s="88"/>
      <c r="L58" s="79"/>
      <c r="M58" s="88"/>
      <c r="N58" s="79"/>
      <c r="O58" s="88"/>
      <c r="P58" s="79"/>
      <c r="Q58" s="88"/>
      <c r="R58" s="79"/>
      <c r="S58" s="88"/>
      <c r="T58" s="79"/>
      <c r="U58" s="88"/>
      <c r="V58" s="79"/>
      <c r="W58" s="88"/>
      <c r="X58" s="79"/>
      <c r="Y58" s="88"/>
      <c r="Z58" s="79"/>
      <c r="AA58" s="88"/>
      <c r="AB58" s="79"/>
      <c r="AC58" s="88"/>
      <c r="AD58" s="79"/>
      <c r="AE58" s="88"/>
      <c r="AF58" s="79"/>
      <c r="AG58" s="88"/>
      <c r="AH58" s="79"/>
      <c r="AI58"/>
      <c r="AJ58"/>
      <c r="AK58"/>
    </row>
    <row r="59" spans="2:37" ht="21">
      <c r="B59" s="94" t="s">
        <v>36</v>
      </c>
      <c r="C59" s="95">
        <f>H59+G59+F59+E59+D59</f>
        <v>10</v>
      </c>
      <c r="D59" s="95">
        <f>F41+H41</f>
        <v>4</v>
      </c>
      <c r="E59" s="95">
        <f>J41+L41</f>
        <v>3</v>
      </c>
      <c r="F59" s="95">
        <f>N41+P41</f>
        <v>3</v>
      </c>
      <c r="G59" s="95">
        <f>R41+T41</f>
        <v>0</v>
      </c>
      <c r="H59" s="95">
        <f aca="true" t="shared" si="33" ref="H59:H60">V41+X41</f>
        <v>0</v>
      </c>
      <c r="I59" s="88"/>
      <c r="J59" s="79"/>
      <c r="K59" s="88"/>
      <c r="L59" s="79"/>
      <c r="M59" s="88"/>
      <c r="N59" s="79"/>
      <c r="O59" s="88"/>
      <c r="P59" s="79"/>
      <c r="Q59" s="88"/>
      <c r="R59" s="79"/>
      <c r="S59" s="88"/>
      <c r="T59" s="79"/>
      <c r="U59" s="88"/>
      <c r="V59" s="79"/>
      <c r="W59" s="88"/>
      <c r="X59" s="79"/>
      <c r="Y59" s="88"/>
      <c r="Z59" s="79"/>
      <c r="AA59" s="88"/>
      <c r="AB59" s="79"/>
      <c r="AC59" s="88"/>
      <c r="AD59" s="79"/>
      <c r="AE59" s="88"/>
      <c r="AF59" s="79"/>
      <c r="AG59" s="88"/>
      <c r="AH59" s="79"/>
      <c r="AI59"/>
      <c r="AJ59"/>
      <c r="AK59"/>
    </row>
    <row r="60" spans="2:37" ht="21">
      <c r="B60" s="94" t="s">
        <v>33</v>
      </c>
      <c r="C60" s="95">
        <f>H60+G60+F60+E60+D60</f>
        <v>67</v>
      </c>
      <c r="D60" s="95">
        <f>F42+H42</f>
        <v>15</v>
      </c>
      <c r="E60" s="95">
        <f>J42+L42</f>
        <v>20</v>
      </c>
      <c r="F60" s="95">
        <f>N42+P42</f>
        <v>21</v>
      </c>
      <c r="G60" s="95">
        <f>R42+T42</f>
        <v>6</v>
      </c>
      <c r="H60" s="95">
        <f t="shared" si="33"/>
        <v>5</v>
      </c>
      <c r="I60" s="88"/>
      <c r="J60" s="79"/>
      <c r="K60" s="88"/>
      <c r="L60" s="79"/>
      <c r="M60" s="88"/>
      <c r="N60" s="79"/>
      <c r="O60" s="88"/>
      <c r="P60" s="79"/>
      <c r="Q60" s="88"/>
      <c r="R60" s="79"/>
      <c r="S60" s="88"/>
      <c r="T60" s="79"/>
      <c r="U60" s="88"/>
      <c r="V60" s="79"/>
      <c r="W60" s="88"/>
      <c r="X60" s="79"/>
      <c r="Y60" s="88"/>
      <c r="Z60" s="79"/>
      <c r="AA60" s="88"/>
      <c r="AB60" s="79"/>
      <c r="AC60" s="88"/>
      <c r="AD60" s="79"/>
      <c r="AE60" s="88"/>
      <c r="AF60" s="79"/>
      <c r="AG60" s="88"/>
      <c r="AH60" s="79"/>
      <c r="AI60"/>
      <c r="AJ60"/>
      <c r="AK60"/>
    </row>
    <row r="61" ht="15">
      <c r="D61" s="79"/>
    </row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1:37" s="5" customFormat="1" ht="31.5" customHeight="1">
      <c r="A85" s="13" t="s">
        <v>40</v>
      </c>
      <c r="B85" s="93"/>
      <c r="C85" s="85"/>
      <c r="D85" s="93"/>
      <c r="E85" s="85"/>
      <c r="F85" s="93"/>
      <c r="G85" s="85"/>
      <c r="H85" s="93"/>
      <c r="I85" s="85"/>
      <c r="J85" s="93"/>
      <c r="K85" s="85"/>
      <c r="L85" s="93"/>
      <c r="M85" s="85"/>
      <c r="N85" s="93"/>
      <c r="O85" s="85"/>
      <c r="P85" s="93"/>
      <c r="Q85" s="85"/>
      <c r="R85" s="93"/>
      <c r="S85" s="85"/>
      <c r="T85" s="93"/>
      <c r="U85" s="85"/>
      <c r="V85" s="93"/>
      <c r="W85" s="85"/>
      <c r="X85" s="93"/>
      <c r="Y85" s="85"/>
      <c r="Z85" s="93"/>
      <c r="AA85" s="85"/>
      <c r="AB85" s="93"/>
      <c r="AC85" s="85"/>
      <c r="AD85" s="93"/>
      <c r="AE85" s="85"/>
      <c r="AF85" s="93"/>
      <c r="AG85" s="85"/>
      <c r="AH85" s="93"/>
      <c r="AI85" s="85"/>
      <c r="AJ85" s="93"/>
      <c r="AK85" s="85"/>
    </row>
    <row r="86" ht="18">
      <c r="A86" s="12" t="s">
        <v>41</v>
      </c>
    </row>
  </sheetData>
  <mergeCells count="99">
    <mergeCell ref="B49:C49"/>
    <mergeCell ref="B38:C38"/>
    <mergeCell ref="N38:O38"/>
    <mergeCell ref="L38:M38"/>
    <mergeCell ref="H38:I38"/>
    <mergeCell ref="F38:G38"/>
    <mergeCell ref="J38:K38"/>
    <mergeCell ref="B27:C27"/>
    <mergeCell ref="N5:O5"/>
    <mergeCell ref="N16:O16"/>
    <mergeCell ref="N27:O27"/>
    <mergeCell ref="L5:M5"/>
    <mergeCell ref="L16:M16"/>
    <mergeCell ref="L27:M27"/>
    <mergeCell ref="J5:K5"/>
    <mergeCell ref="J16:K16"/>
    <mergeCell ref="H5:I5"/>
    <mergeCell ref="H16:I16"/>
    <mergeCell ref="H27:I27"/>
    <mergeCell ref="J27:K27"/>
    <mergeCell ref="F5:G5"/>
    <mergeCell ref="F16:G16"/>
    <mergeCell ref="F27:G27"/>
    <mergeCell ref="A1:C1"/>
    <mergeCell ref="A2:C2"/>
    <mergeCell ref="X5:Y5"/>
    <mergeCell ref="Z16:AA16"/>
    <mergeCell ref="V5:W5"/>
    <mergeCell ref="V16:W16"/>
    <mergeCell ref="T5:U5"/>
    <mergeCell ref="T16:U16"/>
    <mergeCell ref="R5:S5"/>
    <mergeCell ref="R16:S16"/>
    <mergeCell ref="P5:Q5"/>
    <mergeCell ref="P16:Q16"/>
    <mergeCell ref="B5:C5"/>
    <mergeCell ref="B16:C16"/>
    <mergeCell ref="AD38:AE38"/>
    <mergeCell ref="AF5:AG5"/>
    <mergeCell ref="X27:Y27"/>
    <mergeCell ref="X16:Y16"/>
    <mergeCell ref="AB16:AC16"/>
    <mergeCell ref="AN16:AO16"/>
    <mergeCell ref="AN27:AO27"/>
    <mergeCell ref="AP5:AQ5"/>
    <mergeCell ref="AL5:AM5"/>
    <mergeCell ref="AL16:AM16"/>
    <mergeCell ref="AL27:AM27"/>
    <mergeCell ref="AF16:AG16"/>
    <mergeCell ref="Z5:AA5"/>
    <mergeCell ref="AB5:AC5"/>
    <mergeCell ref="AD5:AE5"/>
    <mergeCell ref="AD16:AE16"/>
    <mergeCell ref="AR38:AS38"/>
    <mergeCell ref="AV38:AW38"/>
    <mergeCell ref="AV27:AW27"/>
    <mergeCell ref="AL38:AM38"/>
    <mergeCell ref="AR27:AS27"/>
    <mergeCell ref="AP27:AQ27"/>
    <mergeCell ref="AJ5:AK5"/>
    <mergeCell ref="AJ16:AK16"/>
    <mergeCell ref="AJ27:AK27"/>
    <mergeCell ref="AJ38:AK38"/>
    <mergeCell ref="AV5:AW5"/>
    <mergeCell ref="AN38:AO38"/>
    <mergeCell ref="AT5:AU5"/>
    <mergeCell ref="AR5:AS5"/>
    <mergeCell ref="AN5:AO5"/>
    <mergeCell ref="AR16:AS16"/>
    <mergeCell ref="AP16:AQ16"/>
    <mergeCell ref="AV16:AW16"/>
    <mergeCell ref="AP38:AQ38"/>
    <mergeCell ref="AT27:AU27"/>
    <mergeCell ref="AT16:AU16"/>
    <mergeCell ref="AT38:AU38"/>
    <mergeCell ref="T27:U27"/>
    <mergeCell ref="T38:U38"/>
    <mergeCell ref="AH5:AI5"/>
    <mergeCell ref="AH16:AI16"/>
    <mergeCell ref="V27:W27"/>
    <mergeCell ref="V38:W38"/>
    <mergeCell ref="AF38:AG38"/>
    <mergeCell ref="AH27:AI27"/>
    <mergeCell ref="Z27:AA27"/>
    <mergeCell ref="Z38:AA38"/>
    <mergeCell ref="X38:Y38"/>
    <mergeCell ref="AB38:AC38"/>
    <mergeCell ref="AD27:AE27"/>
    <mergeCell ref="AB27:AC27"/>
    <mergeCell ref="AH38:AI38"/>
    <mergeCell ref="AF27:AG27"/>
    <mergeCell ref="D5:E5"/>
    <mergeCell ref="D16:E16"/>
    <mergeCell ref="D27:E27"/>
    <mergeCell ref="D38:E38"/>
    <mergeCell ref="R27:S27"/>
    <mergeCell ref="R38:S38"/>
    <mergeCell ref="P27:Q27"/>
    <mergeCell ref="P38:Q38"/>
  </mergeCells>
  <printOptions/>
  <pageMargins left="0.31496062992125984" right="0.41" top="0.5118110236220472" bottom="0.5118110236220472" header="0.31496062992125984" footer="0.31496062992125984"/>
  <pageSetup fitToHeight="0" fitToWidth="1" horizontalDpi="600" verticalDpi="6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showGridLines="0" zoomScale="80" zoomScaleNormal="80" workbookViewId="0" topLeftCell="A1">
      <selection activeCell="A1" sqref="A1:D1"/>
    </sheetView>
  </sheetViews>
  <sheetFormatPr defaultColWidth="11.421875" defaultRowHeight="15"/>
  <cols>
    <col min="2" max="2" width="18.57421875" style="0" bestFit="1" customWidth="1"/>
    <col min="3" max="3" width="18.28125" style="0" customWidth="1"/>
    <col min="4" max="4" width="15.00390625" style="0" customWidth="1"/>
    <col min="5" max="5" width="27.28125" style="0" customWidth="1"/>
    <col min="6" max="6" width="54.8515625" style="0" customWidth="1"/>
    <col min="7" max="7" width="34.00390625" style="0" customWidth="1"/>
    <col min="8" max="8" width="27.421875" style="70" bestFit="1" customWidth="1"/>
    <col min="9" max="9" width="20.7109375" style="0" customWidth="1"/>
    <col min="10" max="10" width="28.57421875" style="0" customWidth="1"/>
    <col min="11" max="11" width="26.140625" style="0" customWidth="1"/>
    <col min="12" max="12" width="28.57421875" style="0" customWidth="1"/>
    <col min="13" max="13" width="23.7109375" style="0" customWidth="1"/>
    <col min="14" max="14" width="27.421875" style="0" customWidth="1"/>
  </cols>
  <sheetData>
    <row r="1" spans="1:7" ht="25.8">
      <c r="A1" s="145" t="s">
        <v>10</v>
      </c>
      <c r="B1" s="145"/>
      <c r="C1" s="145"/>
      <c r="D1" s="145"/>
      <c r="F1" s="147" t="s">
        <v>104</v>
      </c>
      <c r="G1" s="147"/>
    </row>
    <row r="2" spans="1:7" ht="25.8">
      <c r="A2" s="15"/>
      <c r="B2" s="15"/>
      <c r="C2" s="15"/>
      <c r="D2" s="15"/>
      <c r="F2" s="16"/>
      <c r="G2" s="16"/>
    </row>
    <row r="3" spans="1:14" ht="21" hidden="1">
      <c r="A3" s="14"/>
      <c r="B3" s="14"/>
      <c r="C3" s="141" t="s">
        <v>43</v>
      </c>
      <c r="D3" s="141"/>
      <c r="E3" s="141"/>
      <c r="F3" s="141"/>
      <c r="G3" s="141"/>
      <c r="H3" s="141"/>
      <c r="I3" s="141"/>
      <c r="N3" s="46"/>
    </row>
    <row r="4" ht="15.6" customHeight="1" hidden="1">
      <c r="N4" s="46"/>
    </row>
    <row r="5" spans="1:14" ht="15" hidden="1">
      <c r="A5" s="140" t="s">
        <v>24</v>
      </c>
      <c r="B5" s="134" t="s">
        <v>8</v>
      </c>
      <c r="C5" s="134" t="s">
        <v>0</v>
      </c>
      <c r="D5" s="134" t="s">
        <v>1</v>
      </c>
      <c r="E5" s="134" t="s">
        <v>2</v>
      </c>
      <c r="F5" s="134" t="s">
        <v>3</v>
      </c>
      <c r="G5" s="134" t="s">
        <v>4</v>
      </c>
      <c r="H5" s="143" t="s">
        <v>5</v>
      </c>
      <c r="I5" s="57" t="s">
        <v>6</v>
      </c>
      <c r="J5" s="152" t="s">
        <v>9</v>
      </c>
      <c r="K5" s="153"/>
      <c r="L5" s="120" t="s">
        <v>12</v>
      </c>
      <c r="M5" s="154"/>
      <c r="N5" s="155"/>
    </row>
    <row r="6" spans="1:14" ht="15.75" customHeight="1" hidden="1">
      <c r="A6" s="133"/>
      <c r="B6" s="142"/>
      <c r="C6" s="142"/>
      <c r="D6" s="142"/>
      <c r="E6" s="142"/>
      <c r="F6" s="142"/>
      <c r="G6" s="142"/>
      <c r="H6" s="144"/>
      <c r="I6" s="50" t="s">
        <v>7</v>
      </c>
      <c r="J6" s="2" t="s">
        <v>2</v>
      </c>
      <c r="K6" s="2" t="s">
        <v>11</v>
      </c>
      <c r="L6" s="50" t="s">
        <v>13</v>
      </c>
      <c r="M6" s="50" t="s">
        <v>14</v>
      </c>
      <c r="N6" s="50" t="s">
        <v>15</v>
      </c>
    </row>
    <row r="7" spans="1:14" ht="58.2" customHeight="1" hidden="1">
      <c r="A7" s="138">
        <v>1</v>
      </c>
      <c r="B7" s="121"/>
      <c r="C7" s="122"/>
      <c r="D7" s="122"/>
      <c r="E7" s="122"/>
      <c r="F7" s="122"/>
      <c r="G7" s="125"/>
      <c r="H7" s="126"/>
      <c r="I7" s="48"/>
      <c r="J7" s="146"/>
      <c r="K7" s="156"/>
      <c r="L7" s="157"/>
      <c r="M7" s="129"/>
      <c r="N7" s="129"/>
    </row>
    <row r="8" spans="1:14" ht="15.75" customHeight="1" hidden="1">
      <c r="A8" s="139"/>
      <c r="B8" s="121"/>
      <c r="C8" s="122"/>
      <c r="D8" s="122"/>
      <c r="E8" s="122"/>
      <c r="F8" s="122"/>
      <c r="G8" s="125"/>
      <c r="H8" s="126"/>
      <c r="I8" s="66"/>
      <c r="J8" s="146"/>
      <c r="K8" s="156"/>
      <c r="L8" s="157"/>
      <c r="M8" s="130"/>
      <c r="N8" s="130"/>
    </row>
    <row r="9" spans="1:9" ht="19.5" customHeight="1" hidden="1">
      <c r="A9" s="15"/>
      <c r="B9" s="15"/>
      <c r="C9" s="103"/>
      <c r="D9" s="103"/>
      <c r="E9" s="47"/>
      <c r="F9" s="104"/>
      <c r="G9" s="104"/>
      <c r="H9" s="72"/>
      <c r="I9" s="47"/>
    </row>
    <row r="10" spans="1:14" ht="21">
      <c r="A10" s="14"/>
      <c r="B10" s="14"/>
      <c r="C10" s="141" t="s">
        <v>42</v>
      </c>
      <c r="D10" s="141"/>
      <c r="E10" s="141"/>
      <c r="F10" s="141"/>
      <c r="G10" s="141"/>
      <c r="H10" s="141"/>
      <c r="I10" s="141"/>
      <c r="N10" s="46"/>
    </row>
    <row r="11" spans="3:14" ht="15.75" customHeight="1">
      <c r="C11" s="47"/>
      <c r="D11" s="47"/>
      <c r="E11" s="47"/>
      <c r="F11" s="47"/>
      <c r="G11" s="47"/>
      <c r="H11" s="72"/>
      <c r="I11" s="47"/>
      <c r="N11" s="46"/>
    </row>
    <row r="12" spans="1:14" ht="15">
      <c r="A12" s="140" t="s">
        <v>24</v>
      </c>
      <c r="B12" s="134" t="s">
        <v>8</v>
      </c>
      <c r="C12" s="134" t="s">
        <v>0</v>
      </c>
      <c r="D12" s="134" t="s">
        <v>1</v>
      </c>
      <c r="E12" s="134" t="s">
        <v>2</v>
      </c>
      <c r="F12" s="134" t="s">
        <v>3</v>
      </c>
      <c r="G12" s="134" t="s">
        <v>4</v>
      </c>
      <c r="H12" s="143" t="s">
        <v>5</v>
      </c>
      <c r="I12" s="57" t="s">
        <v>6</v>
      </c>
      <c r="J12" s="152" t="s">
        <v>9</v>
      </c>
      <c r="K12" s="153"/>
      <c r="L12" s="120" t="s">
        <v>12</v>
      </c>
      <c r="M12" s="154"/>
      <c r="N12" s="155"/>
    </row>
    <row r="13" spans="1:14" ht="15.75" customHeight="1">
      <c r="A13" s="133"/>
      <c r="B13" s="142"/>
      <c r="C13" s="142"/>
      <c r="D13" s="142"/>
      <c r="E13" s="142"/>
      <c r="F13" s="142"/>
      <c r="G13" s="142"/>
      <c r="H13" s="144"/>
      <c r="I13" s="50" t="s">
        <v>7</v>
      </c>
      <c r="J13" s="2" t="s">
        <v>2</v>
      </c>
      <c r="K13" s="2" t="s">
        <v>11</v>
      </c>
      <c r="L13" s="50" t="s">
        <v>13</v>
      </c>
      <c r="M13" s="50" t="s">
        <v>14</v>
      </c>
      <c r="N13" s="50" t="s">
        <v>15</v>
      </c>
    </row>
    <row r="14" spans="1:14" ht="51.6" customHeight="1">
      <c r="A14" s="138">
        <v>1</v>
      </c>
      <c r="B14" s="123" t="s">
        <v>106</v>
      </c>
      <c r="C14" s="124" t="s">
        <v>55</v>
      </c>
      <c r="D14" s="124" t="s">
        <v>64</v>
      </c>
      <c r="E14" s="124" t="s">
        <v>107</v>
      </c>
      <c r="F14" s="124" t="s">
        <v>108</v>
      </c>
      <c r="G14" s="136" t="s">
        <v>114</v>
      </c>
      <c r="H14" s="137">
        <v>197540222</v>
      </c>
      <c r="I14" s="101" t="s">
        <v>46</v>
      </c>
      <c r="J14" s="150" t="s">
        <v>116</v>
      </c>
      <c r="K14" s="131" t="s">
        <v>112</v>
      </c>
      <c r="L14" s="129"/>
      <c r="M14" s="129"/>
      <c r="N14" s="129"/>
    </row>
    <row r="15" spans="1:14" ht="15.75" customHeight="1">
      <c r="A15" s="139"/>
      <c r="B15" s="123"/>
      <c r="C15" s="124"/>
      <c r="D15" s="124"/>
      <c r="E15" s="124"/>
      <c r="F15" s="124"/>
      <c r="G15" s="136"/>
      <c r="H15" s="137"/>
      <c r="I15" s="49">
        <v>45090</v>
      </c>
      <c r="J15" s="158"/>
      <c r="K15" s="132"/>
      <c r="L15" s="130"/>
      <c r="M15" s="130"/>
      <c r="N15" s="130"/>
    </row>
    <row r="16" spans="1:14" ht="74.4" customHeight="1">
      <c r="A16" s="138">
        <v>2</v>
      </c>
      <c r="B16" s="123" t="s">
        <v>109</v>
      </c>
      <c r="C16" s="124" t="s">
        <v>55</v>
      </c>
      <c r="D16" s="124" t="s">
        <v>47</v>
      </c>
      <c r="E16" s="124" t="s">
        <v>110</v>
      </c>
      <c r="F16" s="124" t="s">
        <v>111</v>
      </c>
      <c r="G16" s="136" t="s">
        <v>115</v>
      </c>
      <c r="H16" s="137">
        <v>225984525</v>
      </c>
      <c r="I16" s="101" t="s">
        <v>46</v>
      </c>
      <c r="J16" s="150" t="s">
        <v>117</v>
      </c>
      <c r="K16" s="131" t="s">
        <v>113</v>
      </c>
      <c r="L16" s="129"/>
      <c r="M16" s="129"/>
      <c r="N16" s="129"/>
    </row>
    <row r="17" spans="1:14" ht="15">
      <c r="A17" s="139"/>
      <c r="B17" s="123"/>
      <c r="C17" s="124"/>
      <c r="D17" s="124"/>
      <c r="E17" s="124"/>
      <c r="F17" s="124"/>
      <c r="G17" s="136"/>
      <c r="H17" s="137"/>
      <c r="I17" s="49">
        <v>45080</v>
      </c>
      <c r="J17" s="158"/>
      <c r="K17" s="132"/>
      <c r="L17" s="130"/>
      <c r="M17" s="130"/>
      <c r="N17" s="133"/>
    </row>
    <row r="18" spans="1:14" ht="15" customHeight="1">
      <c r="A18" s="52"/>
      <c r="B18" s="53"/>
      <c r="C18" s="54"/>
      <c r="D18" s="54"/>
      <c r="E18" s="54"/>
      <c r="F18" s="54"/>
      <c r="G18" s="55"/>
      <c r="H18" s="71"/>
      <c r="I18" s="56"/>
      <c r="J18" s="4"/>
      <c r="K18" s="45"/>
      <c r="L18" s="46"/>
      <c r="M18" s="46"/>
      <c r="N18" s="46"/>
    </row>
    <row r="19" spans="1:14" ht="21" hidden="1">
      <c r="A19" s="14"/>
      <c r="B19" s="14"/>
      <c r="C19" s="161" t="s">
        <v>45</v>
      </c>
      <c r="D19" s="161"/>
      <c r="E19" s="161"/>
      <c r="F19" s="161"/>
      <c r="G19" s="161"/>
      <c r="H19" s="161"/>
      <c r="I19" s="161"/>
      <c r="N19" s="46"/>
    </row>
    <row r="20" spans="8:14" ht="15.75" customHeight="1" hidden="1">
      <c r="H20" s="74"/>
      <c r="N20" s="46"/>
    </row>
    <row r="21" spans="1:14" ht="15" hidden="1">
      <c r="A21" s="159" t="s">
        <v>24</v>
      </c>
      <c r="B21" s="134" t="s">
        <v>8</v>
      </c>
      <c r="C21" s="150" t="s">
        <v>0</v>
      </c>
      <c r="D21" s="150" t="s">
        <v>1</v>
      </c>
      <c r="E21" s="150" t="s">
        <v>2</v>
      </c>
      <c r="F21" s="150" t="s">
        <v>3</v>
      </c>
      <c r="G21" s="150" t="s">
        <v>4</v>
      </c>
      <c r="H21" s="148" t="s">
        <v>5</v>
      </c>
      <c r="I21" s="48" t="s">
        <v>6</v>
      </c>
      <c r="J21" s="152" t="s">
        <v>9</v>
      </c>
      <c r="K21" s="153"/>
      <c r="L21" s="120" t="s">
        <v>12</v>
      </c>
      <c r="M21" s="154"/>
      <c r="N21" s="155"/>
    </row>
    <row r="22" spans="1:14" ht="15" hidden="1">
      <c r="A22" s="160"/>
      <c r="B22" s="142"/>
      <c r="C22" s="151"/>
      <c r="D22" s="151"/>
      <c r="E22" s="151"/>
      <c r="F22" s="151"/>
      <c r="G22" s="151"/>
      <c r="H22" s="149"/>
      <c r="I22" s="51" t="s">
        <v>7</v>
      </c>
      <c r="J22" s="2" t="s">
        <v>2</v>
      </c>
      <c r="K22" s="1" t="s">
        <v>11</v>
      </c>
      <c r="L22" s="50" t="s">
        <v>13</v>
      </c>
      <c r="M22" s="50" t="s">
        <v>14</v>
      </c>
      <c r="N22" s="50" t="s">
        <v>15</v>
      </c>
    </row>
    <row r="23" spans="1:14" ht="83.4" customHeight="1" hidden="1">
      <c r="A23" s="146">
        <v>1</v>
      </c>
      <c r="B23" s="121"/>
      <c r="C23" s="122"/>
      <c r="D23" s="122"/>
      <c r="E23" s="122"/>
      <c r="F23" s="122"/>
      <c r="G23" s="125"/>
      <c r="H23" s="126"/>
      <c r="I23" s="48"/>
      <c r="J23" s="134"/>
      <c r="K23" s="131"/>
      <c r="L23" s="129"/>
      <c r="M23" s="129"/>
      <c r="N23" s="129"/>
    </row>
    <row r="24" spans="1:14" ht="15" customHeight="1" hidden="1">
      <c r="A24" s="146"/>
      <c r="B24" s="121"/>
      <c r="C24" s="122"/>
      <c r="D24" s="122"/>
      <c r="E24" s="122"/>
      <c r="F24" s="122"/>
      <c r="G24" s="125"/>
      <c r="H24" s="126"/>
      <c r="I24" s="66"/>
      <c r="J24" s="135"/>
      <c r="K24" s="132"/>
      <c r="L24" s="130"/>
      <c r="M24" s="130"/>
      <c r="N24" s="133"/>
    </row>
    <row r="25" spans="1:14" ht="15.75" customHeight="1" hidden="1">
      <c r="A25" s="52"/>
      <c r="B25" s="53"/>
      <c r="C25" s="62"/>
      <c r="D25" s="62"/>
      <c r="E25" s="62"/>
      <c r="F25" s="62"/>
      <c r="G25" s="63"/>
      <c r="H25" s="73"/>
      <c r="I25" s="64"/>
      <c r="J25" s="4"/>
      <c r="K25" s="45"/>
      <c r="L25" s="46"/>
      <c r="M25" s="46"/>
      <c r="N25" s="46"/>
    </row>
    <row r="26" spans="1:9" ht="21">
      <c r="A26" s="3"/>
      <c r="B26" s="141" t="s">
        <v>18</v>
      </c>
      <c r="C26" s="141"/>
      <c r="D26" s="141"/>
      <c r="E26" s="141"/>
      <c r="F26" s="141"/>
      <c r="G26" s="141"/>
      <c r="H26" s="141"/>
      <c r="I26" s="141"/>
    </row>
    <row r="27" spans="1:9" ht="15">
      <c r="A27" s="3"/>
      <c r="C27" s="47"/>
      <c r="D27" s="47"/>
      <c r="E27" s="47"/>
      <c r="F27" s="47"/>
      <c r="G27" s="47"/>
      <c r="H27" s="72"/>
      <c r="I27" s="47"/>
    </row>
    <row r="28" spans="1:14" ht="15">
      <c r="A28" s="159" t="s">
        <v>24</v>
      </c>
      <c r="B28" s="134" t="s">
        <v>8</v>
      </c>
      <c r="C28" s="150" t="s">
        <v>0</v>
      </c>
      <c r="D28" s="150" t="s">
        <v>1</v>
      </c>
      <c r="E28" s="150" t="s">
        <v>2</v>
      </c>
      <c r="F28" s="150" t="s">
        <v>3</v>
      </c>
      <c r="G28" s="150" t="s">
        <v>4</v>
      </c>
      <c r="H28" s="148" t="s">
        <v>5</v>
      </c>
      <c r="I28" s="48" t="s">
        <v>6</v>
      </c>
      <c r="J28" s="152" t="s">
        <v>9</v>
      </c>
      <c r="K28" s="153"/>
      <c r="L28" s="120" t="s">
        <v>12</v>
      </c>
      <c r="M28" s="154"/>
      <c r="N28" s="155"/>
    </row>
    <row r="29" spans="1:14" ht="15">
      <c r="A29" s="160"/>
      <c r="B29" s="142"/>
      <c r="C29" s="151"/>
      <c r="D29" s="151"/>
      <c r="E29" s="151"/>
      <c r="F29" s="151"/>
      <c r="G29" s="151"/>
      <c r="H29" s="149"/>
      <c r="I29" s="51" t="s">
        <v>7</v>
      </c>
      <c r="J29" s="2" t="s">
        <v>2</v>
      </c>
      <c r="K29" s="1" t="s">
        <v>11</v>
      </c>
      <c r="L29" s="50" t="s">
        <v>13</v>
      </c>
      <c r="M29" s="50" t="s">
        <v>14</v>
      </c>
      <c r="N29" s="50" t="s">
        <v>15</v>
      </c>
    </row>
    <row r="30" spans="1:14" ht="78" customHeight="1">
      <c r="A30" s="120">
        <v>1</v>
      </c>
      <c r="B30" s="123" t="s">
        <v>118</v>
      </c>
      <c r="C30" s="124" t="s">
        <v>54</v>
      </c>
      <c r="D30" s="124" t="s">
        <v>47</v>
      </c>
      <c r="E30" s="124" t="s">
        <v>119</v>
      </c>
      <c r="F30" s="124" t="s">
        <v>120</v>
      </c>
      <c r="G30" s="136" t="s">
        <v>135</v>
      </c>
      <c r="H30" s="137">
        <v>2017576333</v>
      </c>
      <c r="I30" s="101" t="s">
        <v>69</v>
      </c>
      <c r="J30" s="127" t="s">
        <v>157</v>
      </c>
      <c r="K30" s="131" t="s">
        <v>140</v>
      </c>
      <c r="L30" s="129"/>
      <c r="M30" s="129"/>
      <c r="N30" s="129"/>
    </row>
    <row r="31" spans="1:14" ht="15">
      <c r="A31" s="120"/>
      <c r="B31" s="123"/>
      <c r="C31" s="124"/>
      <c r="D31" s="124"/>
      <c r="E31" s="124"/>
      <c r="F31" s="124"/>
      <c r="G31" s="136"/>
      <c r="H31" s="137"/>
      <c r="I31" s="113">
        <v>45092</v>
      </c>
      <c r="J31" s="128"/>
      <c r="K31" s="132"/>
      <c r="L31" s="130"/>
      <c r="M31" s="130"/>
      <c r="N31" s="133"/>
    </row>
    <row r="32" spans="1:14" ht="54" customHeight="1">
      <c r="A32" s="120">
        <v>2</v>
      </c>
      <c r="B32" s="123" t="s">
        <v>121</v>
      </c>
      <c r="C32" s="124" t="s">
        <v>55</v>
      </c>
      <c r="D32" s="124" t="s">
        <v>56</v>
      </c>
      <c r="E32" s="124" t="s">
        <v>122</v>
      </c>
      <c r="F32" s="124" t="s">
        <v>123</v>
      </c>
      <c r="G32" s="136" t="s">
        <v>136</v>
      </c>
      <c r="H32" s="137">
        <v>134772349</v>
      </c>
      <c r="I32" s="101" t="s">
        <v>57</v>
      </c>
      <c r="J32" s="127" t="s">
        <v>158</v>
      </c>
      <c r="K32" s="131" t="s">
        <v>141</v>
      </c>
      <c r="L32" s="129" t="s">
        <v>142</v>
      </c>
      <c r="M32" s="129" t="s">
        <v>143</v>
      </c>
      <c r="N32" s="129"/>
    </row>
    <row r="33" spans="1:14" ht="15">
      <c r="A33" s="120"/>
      <c r="B33" s="123"/>
      <c r="C33" s="124"/>
      <c r="D33" s="124"/>
      <c r="E33" s="124"/>
      <c r="F33" s="124"/>
      <c r="G33" s="136"/>
      <c r="H33" s="137"/>
      <c r="I33" s="49">
        <v>45092</v>
      </c>
      <c r="J33" s="128"/>
      <c r="K33" s="132"/>
      <c r="L33" s="130"/>
      <c r="M33" s="130"/>
      <c r="N33" s="133"/>
    </row>
    <row r="34" spans="1:14" ht="213.6" customHeight="1">
      <c r="A34" s="120">
        <v>3</v>
      </c>
      <c r="B34" s="121" t="s">
        <v>124</v>
      </c>
      <c r="C34" s="122" t="s">
        <v>54</v>
      </c>
      <c r="D34" s="122" t="s">
        <v>56</v>
      </c>
      <c r="E34" s="122" t="s">
        <v>107</v>
      </c>
      <c r="F34" s="122" t="s">
        <v>125</v>
      </c>
      <c r="G34" s="125" t="s">
        <v>114</v>
      </c>
      <c r="H34" s="126">
        <v>159080183</v>
      </c>
      <c r="I34" s="48" t="s">
        <v>57</v>
      </c>
      <c r="J34" s="127" t="s">
        <v>116</v>
      </c>
      <c r="K34" s="131" t="s">
        <v>144</v>
      </c>
      <c r="L34" s="129" t="s">
        <v>145</v>
      </c>
      <c r="M34" s="129" t="s">
        <v>146</v>
      </c>
      <c r="N34" s="129"/>
    </row>
    <row r="35" spans="1:14" ht="15">
      <c r="A35" s="120"/>
      <c r="B35" s="121"/>
      <c r="C35" s="122"/>
      <c r="D35" s="122"/>
      <c r="E35" s="122"/>
      <c r="F35" s="122"/>
      <c r="G35" s="125"/>
      <c r="H35" s="126"/>
      <c r="I35" s="66">
        <v>45086</v>
      </c>
      <c r="J35" s="128"/>
      <c r="K35" s="132"/>
      <c r="L35" s="130"/>
      <c r="M35" s="130"/>
      <c r="N35" s="133"/>
    </row>
    <row r="36" spans="1:14" ht="57" customHeight="1">
      <c r="A36" s="120">
        <v>4</v>
      </c>
      <c r="B36" s="121" t="s">
        <v>81</v>
      </c>
      <c r="C36" s="122" t="s">
        <v>55</v>
      </c>
      <c r="D36" s="122" t="s">
        <v>56</v>
      </c>
      <c r="E36" s="122" t="s">
        <v>82</v>
      </c>
      <c r="F36" s="122" t="s">
        <v>83</v>
      </c>
      <c r="G36" s="125" t="s">
        <v>84</v>
      </c>
      <c r="H36" s="126">
        <v>319347017</v>
      </c>
      <c r="I36" s="48" t="s">
        <v>57</v>
      </c>
      <c r="J36" s="127" t="s">
        <v>85</v>
      </c>
      <c r="K36" s="131" t="s">
        <v>147</v>
      </c>
      <c r="L36" s="129" t="s">
        <v>148</v>
      </c>
      <c r="M36" s="129" t="s">
        <v>149</v>
      </c>
      <c r="N36" s="129"/>
    </row>
    <row r="37" spans="1:14" ht="14.4" customHeight="1">
      <c r="A37" s="120"/>
      <c r="B37" s="121"/>
      <c r="C37" s="122"/>
      <c r="D37" s="122"/>
      <c r="E37" s="122"/>
      <c r="F37" s="122"/>
      <c r="G37" s="125"/>
      <c r="H37" s="126"/>
      <c r="I37" s="66">
        <v>45082</v>
      </c>
      <c r="J37" s="128"/>
      <c r="K37" s="132"/>
      <c r="L37" s="130"/>
      <c r="M37" s="130"/>
      <c r="N37" s="133"/>
    </row>
    <row r="38" spans="1:14" ht="67.2" customHeight="1">
      <c r="A38" s="120">
        <v>5</v>
      </c>
      <c r="B38" s="123" t="s">
        <v>126</v>
      </c>
      <c r="C38" s="124" t="s">
        <v>54</v>
      </c>
      <c r="D38" s="124" t="s">
        <v>56</v>
      </c>
      <c r="E38" s="124" t="s">
        <v>127</v>
      </c>
      <c r="F38" s="124" t="s">
        <v>128</v>
      </c>
      <c r="G38" s="136" t="s">
        <v>137</v>
      </c>
      <c r="H38" s="137">
        <v>3146376441</v>
      </c>
      <c r="I38" s="101" t="s">
        <v>57</v>
      </c>
      <c r="J38" s="127" t="s">
        <v>159</v>
      </c>
      <c r="K38" s="131" t="s">
        <v>150</v>
      </c>
      <c r="L38" s="129" t="s">
        <v>151</v>
      </c>
      <c r="M38" s="129" t="s">
        <v>152</v>
      </c>
      <c r="N38" s="129"/>
    </row>
    <row r="39" spans="1:14" ht="15">
      <c r="A39" s="120"/>
      <c r="B39" s="123"/>
      <c r="C39" s="124"/>
      <c r="D39" s="124"/>
      <c r="E39" s="124"/>
      <c r="F39" s="124"/>
      <c r="G39" s="136"/>
      <c r="H39" s="137"/>
      <c r="I39" s="49">
        <v>45082</v>
      </c>
      <c r="J39" s="128"/>
      <c r="K39" s="132"/>
      <c r="L39" s="130"/>
      <c r="M39" s="130"/>
      <c r="N39" s="133"/>
    </row>
    <row r="40" spans="1:14" ht="87.6" customHeight="1">
      <c r="A40" s="120">
        <v>6</v>
      </c>
      <c r="B40" s="121" t="s">
        <v>129</v>
      </c>
      <c r="C40" s="122" t="s">
        <v>54</v>
      </c>
      <c r="D40" s="122" t="s">
        <v>56</v>
      </c>
      <c r="E40" s="122" t="s">
        <v>130</v>
      </c>
      <c r="F40" s="122" t="s">
        <v>131</v>
      </c>
      <c r="G40" s="125" t="s">
        <v>138</v>
      </c>
      <c r="H40" s="126">
        <v>382645709</v>
      </c>
      <c r="I40" s="48" t="s">
        <v>57</v>
      </c>
      <c r="J40" s="127" t="s">
        <v>160</v>
      </c>
      <c r="K40" s="131" t="s">
        <v>153</v>
      </c>
      <c r="L40" s="129" t="s">
        <v>154</v>
      </c>
      <c r="M40" s="129" t="s">
        <v>155</v>
      </c>
      <c r="N40" s="129"/>
    </row>
    <row r="41" spans="1:14" ht="15">
      <c r="A41" s="120"/>
      <c r="B41" s="121"/>
      <c r="C41" s="122"/>
      <c r="D41" s="122"/>
      <c r="E41" s="122"/>
      <c r="F41" s="122"/>
      <c r="G41" s="125"/>
      <c r="H41" s="126"/>
      <c r="I41" s="66">
        <v>45082</v>
      </c>
      <c r="J41" s="128"/>
      <c r="K41" s="132"/>
      <c r="L41" s="130"/>
      <c r="M41" s="130"/>
      <c r="N41" s="133"/>
    </row>
    <row r="42" spans="1:14" ht="53.4" customHeight="1">
      <c r="A42" s="120">
        <v>7</v>
      </c>
      <c r="B42" s="123" t="s">
        <v>132</v>
      </c>
      <c r="C42" s="124" t="s">
        <v>55</v>
      </c>
      <c r="D42" s="124" t="s">
        <v>47</v>
      </c>
      <c r="E42" s="124" t="s">
        <v>133</v>
      </c>
      <c r="F42" s="124" t="s">
        <v>134</v>
      </c>
      <c r="G42" s="136" t="s">
        <v>139</v>
      </c>
      <c r="H42" s="137">
        <v>127196669</v>
      </c>
      <c r="I42" s="101" t="s">
        <v>46</v>
      </c>
      <c r="J42" s="134" t="s">
        <v>161</v>
      </c>
      <c r="K42" s="131" t="s">
        <v>156</v>
      </c>
      <c r="L42" s="129"/>
      <c r="M42" s="129"/>
      <c r="N42" s="129"/>
    </row>
    <row r="43" spans="1:14" ht="15.75" customHeight="1">
      <c r="A43" s="120"/>
      <c r="B43" s="123"/>
      <c r="C43" s="124"/>
      <c r="D43" s="124"/>
      <c r="E43" s="124"/>
      <c r="F43" s="124"/>
      <c r="G43" s="136"/>
      <c r="H43" s="137"/>
      <c r="I43" s="49">
        <v>45078</v>
      </c>
      <c r="J43" s="135"/>
      <c r="K43" s="132"/>
      <c r="L43" s="130"/>
      <c r="M43" s="130"/>
      <c r="N43" s="133"/>
    </row>
    <row r="44" spans="3:9" ht="15">
      <c r="C44" s="47"/>
      <c r="D44" s="47"/>
      <c r="E44" s="47"/>
      <c r="F44" s="47"/>
      <c r="G44" s="47"/>
      <c r="H44" s="72"/>
      <c r="I44" s="47"/>
    </row>
    <row r="45" spans="1:14" ht="21">
      <c r="A45" s="3"/>
      <c r="B45" s="163" t="s">
        <v>19</v>
      </c>
      <c r="C45" s="163"/>
      <c r="D45" s="163"/>
      <c r="E45" s="163"/>
      <c r="F45" s="163"/>
      <c r="G45" s="163"/>
      <c r="H45" s="163"/>
      <c r="I45" s="163"/>
      <c r="J45" s="106"/>
      <c r="K45" s="107"/>
      <c r="L45" s="108"/>
      <c r="M45" s="108"/>
      <c r="N45" s="108"/>
    </row>
    <row r="46" spans="1:14" ht="14.4" customHeight="1">
      <c r="A46" s="109"/>
      <c r="C46" s="47"/>
      <c r="D46" s="47"/>
      <c r="E46" s="47"/>
      <c r="F46" s="47"/>
      <c r="G46" s="47"/>
      <c r="H46" s="105"/>
      <c r="I46" s="47"/>
      <c r="J46" s="106"/>
      <c r="K46" s="107"/>
      <c r="L46" s="108"/>
      <c r="M46" s="108"/>
      <c r="N46" s="108"/>
    </row>
    <row r="47" spans="1:14" ht="15">
      <c r="A47" s="140" t="s">
        <v>24</v>
      </c>
      <c r="B47" s="134" t="s">
        <v>8</v>
      </c>
      <c r="C47" s="134" t="s">
        <v>0</v>
      </c>
      <c r="D47" s="134" t="s">
        <v>1</v>
      </c>
      <c r="E47" s="134" t="s">
        <v>2</v>
      </c>
      <c r="F47" s="134" t="s">
        <v>3</v>
      </c>
      <c r="G47" s="134" t="s">
        <v>4</v>
      </c>
      <c r="H47" s="164" t="s">
        <v>5</v>
      </c>
      <c r="I47" s="57" t="s">
        <v>6</v>
      </c>
      <c r="J47" s="152" t="s">
        <v>9</v>
      </c>
      <c r="K47" s="153"/>
      <c r="L47" s="120" t="s">
        <v>12</v>
      </c>
      <c r="M47" s="154"/>
      <c r="N47" s="155"/>
    </row>
    <row r="48" spans="1:14" ht="15.75" customHeight="1">
      <c r="A48" s="162"/>
      <c r="B48" s="142"/>
      <c r="C48" s="142"/>
      <c r="D48" s="142"/>
      <c r="E48" s="142"/>
      <c r="F48" s="142"/>
      <c r="G48" s="142"/>
      <c r="H48" s="165"/>
      <c r="I48" s="50" t="s">
        <v>7</v>
      </c>
      <c r="J48" s="2" t="s">
        <v>2</v>
      </c>
      <c r="K48" s="2" t="s">
        <v>11</v>
      </c>
      <c r="L48" s="50" t="s">
        <v>13</v>
      </c>
      <c r="M48" s="50" t="s">
        <v>14</v>
      </c>
      <c r="N48" s="50" t="s">
        <v>15</v>
      </c>
    </row>
    <row r="49" spans="1:14" ht="49.2" customHeight="1">
      <c r="A49" s="146">
        <v>1</v>
      </c>
      <c r="B49" s="121" t="s">
        <v>170</v>
      </c>
      <c r="C49" s="122" t="s">
        <v>55</v>
      </c>
      <c r="D49" s="122" t="s">
        <v>64</v>
      </c>
      <c r="E49" s="122" t="s">
        <v>92</v>
      </c>
      <c r="F49" s="122" t="s">
        <v>171</v>
      </c>
      <c r="G49" s="125" t="s">
        <v>93</v>
      </c>
      <c r="H49" s="126">
        <v>209252803</v>
      </c>
      <c r="I49" s="48" t="s">
        <v>46</v>
      </c>
      <c r="J49" s="134" t="s">
        <v>95</v>
      </c>
      <c r="K49" s="131" t="s">
        <v>94</v>
      </c>
      <c r="L49" s="129"/>
      <c r="M49" s="129"/>
      <c r="N49" s="129"/>
    </row>
    <row r="50" spans="1:14" ht="15.75" customHeight="1">
      <c r="A50" s="146"/>
      <c r="B50" s="121"/>
      <c r="C50" s="122"/>
      <c r="D50" s="122"/>
      <c r="E50" s="122"/>
      <c r="F50" s="122"/>
      <c r="G50" s="125"/>
      <c r="H50" s="126"/>
      <c r="I50" s="66">
        <v>45086</v>
      </c>
      <c r="J50" s="135"/>
      <c r="K50" s="132"/>
      <c r="L50" s="130"/>
      <c r="M50" s="130"/>
      <c r="N50" s="133"/>
    </row>
    <row r="51" spans="1:14" ht="46.8" customHeight="1">
      <c r="A51" s="146">
        <v>2</v>
      </c>
      <c r="B51" s="123" t="s">
        <v>172</v>
      </c>
      <c r="C51" s="124" t="s">
        <v>54</v>
      </c>
      <c r="D51" s="124" t="s">
        <v>56</v>
      </c>
      <c r="E51" s="124" t="s">
        <v>68</v>
      </c>
      <c r="F51" s="124" t="s">
        <v>173</v>
      </c>
      <c r="G51" s="136" t="s">
        <v>70</v>
      </c>
      <c r="H51" s="137">
        <v>322949500</v>
      </c>
      <c r="I51" s="101" t="s">
        <v>57</v>
      </c>
      <c r="J51" s="134" t="s">
        <v>71</v>
      </c>
      <c r="K51" s="131" t="s">
        <v>74</v>
      </c>
      <c r="L51" s="129" t="s">
        <v>176</v>
      </c>
      <c r="M51" s="129" t="s">
        <v>177</v>
      </c>
      <c r="N51" s="129"/>
    </row>
    <row r="52" spans="1:14" ht="15">
      <c r="A52" s="146"/>
      <c r="B52" s="123"/>
      <c r="C52" s="124"/>
      <c r="D52" s="124"/>
      <c r="E52" s="124"/>
      <c r="F52" s="124"/>
      <c r="G52" s="136"/>
      <c r="H52" s="137"/>
      <c r="I52" s="49">
        <v>45079</v>
      </c>
      <c r="J52" s="135"/>
      <c r="K52" s="132"/>
      <c r="L52" s="130"/>
      <c r="M52" s="130"/>
      <c r="N52" s="133"/>
    </row>
  </sheetData>
  <mergeCells count="226">
    <mergeCell ref="A42:A43"/>
    <mergeCell ref="B42:B43"/>
    <mergeCell ref="C42:C43"/>
    <mergeCell ref="D42:D43"/>
    <mergeCell ref="E42:E43"/>
    <mergeCell ref="F42:F43"/>
    <mergeCell ref="G42:G43"/>
    <mergeCell ref="H42:H43"/>
    <mergeCell ref="M42:M43"/>
    <mergeCell ref="B34:B35"/>
    <mergeCell ref="N42:N43"/>
    <mergeCell ref="J49:J50"/>
    <mergeCell ref="K49:K50"/>
    <mergeCell ref="L49:L50"/>
    <mergeCell ref="F47:F48"/>
    <mergeCell ref="G47:G48"/>
    <mergeCell ref="H47:H48"/>
    <mergeCell ref="J47:K47"/>
    <mergeCell ref="N49:N50"/>
    <mergeCell ref="B51:B52"/>
    <mergeCell ref="C51:C52"/>
    <mergeCell ref="D51:D52"/>
    <mergeCell ref="E51:E52"/>
    <mergeCell ref="F51:F52"/>
    <mergeCell ref="G51:G52"/>
    <mergeCell ref="H51:H52"/>
    <mergeCell ref="N51:N52"/>
    <mergeCell ref="F49:F50"/>
    <mergeCell ref="G49:G50"/>
    <mergeCell ref="H49:H50"/>
    <mergeCell ref="A14:A15"/>
    <mergeCell ref="A16:A17"/>
    <mergeCell ref="H16:H17"/>
    <mergeCell ref="A51:A52"/>
    <mergeCell ref="J51:J52"/>
    <mergeCell ref="K51:K52"/>
    <mergeCell ref="L51:L52"/>
    <mergeCell ref="M51:M52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M49:M50"/>
    <mergeCell ref="B45:I45"/>
    <mergeCell ref="L47:N47"/>
    <mergeCell ref="J42:J43"/>
    <mergeCell ref="K42:K43"/>
    <mergeCell ref="L42:L43"/>
    <mergeCell ref="C19:I19"/>
    <mergeCell ref="H23:H24"/>
    <mergeCell ref="B14:B15"/>
    <mergeCell ref="C14:C15"/>
    <mergeCell ref="D14:D15"/>
    <mergeCell ref="E21:E22"/>
    <mergeCell ref="F21:F22"/>
    <mergeCell ref="G21:G22"/>
    <mergeCell ref="G14:G15"/>
    <mergeCell ref="C21:C22"/>
    <mergeCell ref="D21:D22"/>
    <mergeCell ref="B16:B17"/>
    <mergeCell ref="C16:C17"/>
    <mergeCell ref="D16:D17"/>
    <mergeCell ref="E16:E17"/>
    <mergeCell ref="F16:F17"/>
    <mergeCell ref="G16:G17"/>
    <mergeCell ref="A23:A24"/>
    <mergeCell ref="C30:C31"/>
    <mergeCell ref="D30:D31"/>
    <mergeCell ref="H21:H22"/>
    <mergeCell ref="B23:B24"/>
    <mergeCell ref="C23:C24"/>
    <mergeCell ref="D23:D24"/>
    <mergeCell ref="E23:E24"/>
    <mergeCell ref="A21:A22"/>
    <mergeCell ref="B21:B22"/>
    <mergeCell ref="A28:A29"/>
    <mergeCell ref="C28:C29"/>
    <mergeCell ref="E28:E29"/>
    <mergeCell ref="G28:G29"/>
    <mergeCell ref="E30:E31"/>
    <mergeCell ref="F30:F31"/>
    <mergeCell ref="G30:G31"/>
    <mergeCell ref="A30:A31"/>
    <mergeCell ref="H30:H31"/>
    <mergeCell ref="B28:B29"/>
    <mergeCell ref="D28:D29"/>
    <mergeCell ref="B30:B31"/>
    <mergeCell ref="N34:N35"/>
    <mergeCell ref="H34:H35"/>
    <mergeCell ref="J32:J33"/>
    <mergeCell ref="K32:K33"/>
    <mergeCell ref="L32:L33"/>
    <mergeCell ref="M32:M33"/>
    <mergeCell ref="N32:N33"/>
    <mergeCell ref="L28:N28"/>
    <mergeCell ref="J28:K28"/>
    <mergeCell ref="J30:J31"/>
    <mergeCell ref="K30:K31"/>
    <mergeCell ref="L30:L31"/>
    <mergeCell ref="M30:M31"/>
    <mergeCell ref="N30:N31"/>
    <mergeCell ref="M34:M35"/>
    <mergeCell ref="L34:L35"/>
    <mergeCell ref="H32:H33"/>
    <mergeCell ref="L5:N5"/>
    <mergeCell ref="J12:K12"/>
    <mergeCell ref="L12:N12"/>
    <mergeCell ref="K7:K8"/>
    <mergeCell ref="L7:L8"/>
    <mergeCell ref="M7:M8"/>
    <mergeCell ref="N7:N8"/>
    <mergeCell ref="J21:K21"/>
    <mergeCell ref="L21:N21"/>
    <mergeCell ref="L16:L17"/>
    <mergeCell ref="M16:M17"/>
    <mergeCell ref="K14:K15"/>
    <mergeCell ref="J14:J15"/>
    <mergeCell ref="J16:J17"/>
    <mergeCell ref="K16:K17"/>
    <mergeCell ref="N14:N15"/>
    <mergeCell ref="N16:N17"/>
    <mergeCell ref="M23:M24"/>
    <mergeCell ref="N23:N24"/>
    <mergeCell ref="J7:J8"/>
    <mergeCell ref="L14:L15"/>
    <mergeCell ref="F1:G1"/>
    <mergeCell ref="C3:I3"/>
    <mergeCell ref="H28:H29"/>
    <mergeCell ref="G12:G13"/>
    <mergeCell ref="H12:H13"/>
    <mergeCell ref="B26:I26"/>
    <mergeCell ref="C12:C13"/>
    <mergeCell ref="D12:D13"/>
    <mergeCell ref="E12:E13"/>
    <mergeCell ref="F12:F13"/>
    <mergeCell ref="H14:H15"/>
    <mergeCell ref="F28:F29"/>
    <mergeCell ref="F14:F15"/>
    <mergeCell ref="B12:B13"/>
    <mergeCell ref="E14:E15"/>
    <mergeCell ref="F23:F24"/>
    <mergeCell ref="G23:G24"/>
    <mergeCell ref="M14:M15"/>
    <mergeCell ref="J5:K5"/>
    <mergeCell ref="L23:L24"/>
    <mergeCell ref="A5:A6"/>
    <mergeCell ref="B5:B6"/>
    <mergeCell ref="C5:C6"/>
    <mergeCell ref="D5:D6"/>
    <mergeCell ref="E5:E6"/>
    <mergeCell ref="F5:F6"/>
    <mergeCell ref="G5:G6"/>
    <mergeCell ref="H5:H6"/>
    <mergeCell ref="A1:D1"/>
    <mergeCell ref="A7:A8"/>
    <mergeCell ref="B7:B8"/>
    <mergeCell ref="C7:C8"/>
    <mergeCell ref="D7:D8"/>
    <mergeCell ref="E7:E8"/>
    <mergeCell ref="F7:F8"/>
    <mergeCell ref="G7:G8"/>
    <mergeCell ref="H7:H8"/>
    <mergeCell ref="A12:A13"/>
    <mergeCell ref="C10:I10"/>
    <mergeCell ref="J23:J24"/>
    <mergeCell ref="K23:K24"/>
    <mergeCell ref="G36:G37"/>
    <mergeCell ref="H36:H37"/>
    <mergeCell ref="J36:J37"/>
    <mergeCell ref="G38:G39"/>
    <mergeCell ref="H38:H39"/>
    <mergeCell ref="J38:J39"/>
    <mergeCell ref="J34:J35"/>
    <mergeCell ref="K34:K35"/>
    <mergeCell ref="K36:K37"/>
    <mergeCell ref="G34:G35"/>
    <mergeCell ref="G32:G33"/>
    <mergeCell ref="L36:L37"/>
    <mergeCell ref="M36:M37"/>
    <mergeCell ref="K38:K39"/>
    <mergeCell ref="L38:L39"/>
    <mergeCell ref="M38:M39"/>
    <mergeCell ref="K40:K41"/>
    <mergeCell ref="L40:L41"/>
    <mergeCell ref="M40:M41"/>
    <mergeCell ref="N40:N41"/>
    <mergeCell ref="N38:N39"/>
    <mergeCell ref="N36:N37"/>
    <mergeCell ref="A40:A41"/>
    <mergeCell ref="B40:B41"/>
    <mergeCell ref="C40:C41"/>
    <mergeCell ref="D40:D41"/>
    <mergeCell ref="E40:E41"/>
    <mergeCell ref="F40:F41"/>
    <mergeCell ref="G40:G41"/>
    <mergeCell ref="H40:H41"/>
    <mergeCell ref="J40:J41"/>
    <mergeCell ref="A34:A35"/>
    <mergeCell ref="C32:C33"/>
    <mergeCell ref="D32:D33"/>
    <mergeCell ref="E32:E33"/>
    <mergeCell ref="F32:F33"/>
    <mergeCell ref="C34:C35"/>
    <mergeCell ref="D34:D35"/>
    <mergeCell ref="E34:E35"/>
    <mergeCell ref="F34:F35"/>
    <mergeCell ref="A32:A33"/>
    <mergeCell ref="B32:B33"/>
    <mergeCell ref="A36:A37"/>
    <mergeCell ref="B36:B37"/>
    <mergeCell ref="C36:C37"/>
    <mergeCell ref="D36:D37"/>
    <mergeCell ref="E36:E37"/>
    <mergeCell ref="F36:F37"/>
    <mergeCell ref="A38:A39"/>
    <mergeCell ref="B38:B39"/>
    <mergeCell ref="C38:C39"/>
    <mergeCell ref="D38:D39"/>
    <mergeCell ref="E38:E39"/>
    <mergeCell ref="F38:F39"/>
  </mergeCells>
  <hyperlinks>
    <hyperlink ref="B14" r:id="rId1" display="javascript: consultaProceso('23-11-13672172')"/>
    <hyperlink ref="B16" r:id="rId2" display="javascript: consultaProceso('23-11-13646283')"/>
    <hyperlink ref="B14:B15" r:id="rId3" display="SELECC.ABREV.MENOR.CUANT.SIE-001-2023_CENTRO CULTU"/>
    <hyperlink ref="B16:B17" r:id="rId4" display="MENOR CUANTÍA N°003-2023"/>
    <hyperlink ref="K16" r:id="rId5" display="mailto:contratacion@amalfi-antioquia.gov.co"/>
    <hyperlink ref="B30" r:id="rId6" display="javascript: consultaProceso('23-12-13676980')"/>
    <hyperlink ref="B32" r:id="rId7" display="javascript: consultaProceso('23-11-13581968')"/>
    <hyperlink ref="B34" r:id="rId8" display="javascript: consultaProceso('23-12-13675607')"/>
    <hyperlink ref="B36" r:id="rId9" display="javascript: consultaProceso('23-11-13630097')"/>
    <hyperlink ref="B38" r:id="rId10" display="javascript: consultaProceso('23-12-13664668')"/>
    <hyperlink ref="B40" r:id="rId11" display="javascript: consultaProceso('23-12-13666450')"/>
    <hyperlink ref="B42" r:id="rId12" display="javascript: consultaProceso('23-11-13655163')"/>
    <hyperlink ref="B30:B31" r:id="rId13" display="2023-CI-11"/>
    <hyperlink ref="B32:B33" r:id="rId14" display="SA-005-2023"/>
    <hyperlink ref="B34:B35" r:id="rId15" display="C-SL-SPO-010-2023"/>
    <hyperlink ref="B36:B37" r:id="rId16" display="SA-010-2023"/>
    <hyperlink ref="B38:B39" r:id="rId17" display="CI-13-2023"/>
    <hyperlink ref="B40:B41" r:id="rId18" display="CI 004-2023"/>
    <hyperlink ref="B42:B43" r:id="rId19" display="SA-006-2023"/>
    <hyperlink ref="K36" r:id="rId20" display="mailto:contratacionnechi2023@gmail.com"/>
    <hyperlink ref="B49" r:id="rId21" display="javascript: consultaProceso('23-11-13669019')"/>
    <hyperlink ref="B51" r:id="rId22" display="javascript: consultaProceso('23-12-13658015')"/>
    <hyperlink ref="B49:B50" r:id="rId23" display="SAMC2023-0153"/>
    <hyperlink ref="B51:B52" r:id="rId24" display="SP-CONV-005-2023"/>
  </hyperlinks>
  <printOptions/>
  <pageMargins left="0.7" right="0.7" top="0.75" bottom="0.75" header="0.3" footer="0.3"/>
  <pageSetup horizontalDpi="600" verticalDpi="600" orientation="portrait" r:id="rId2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4"/>
  <sheetViews>
    <sheetView showGridLines="0" zoomScale="85" zoomScaleNormal="85" workbookViewId="0" topLeftCell="A1">
      <selection activeCell="A1" sqref="A1:D1"/>
    </sheetView>
  </sheetViews>
  <sheetFormatPr defaultColWidth="11.421875" defaultRowHeight="15"/>
  <cols>
    <col min="2" max="2" width="18.57421875" style="0" customWidth="1"/>
    <col min="3" max="3" width="18.421875" style="0" customWidth="1"/>
    <col min="4" max="4" width="13.7109375" style="0" customWidth="1"/>
    <col min="5" max="5" width="23.421875" style="0" customWidth="1"/>
    <col min="6" max="6" width="54.57421875" style="0" customWidth="1"/>
    <col min="7" max="7" width="27.140625" style="0" customWidth="1"/>
    <col min="8" max="8" width="20.28125" style="74" customWidth="1"/>
    <col min="9" max="9" width="15.28125" style="0" customWidth="1"/>
    <col min="10" max="10" width="27.421875" style="0" customWidth="1"/>
    <col min="11" max="11" width="26.140625" style="0" customWidth="1"/>
    <col min="12" max="12" width="26.00390625" style="0" customWidth="1"/>
    <col min="13" max="13" width="22.421875" style="0" customWidth="1"/>
    <col min="14" max="14" width="23.140625" style="0" customWidth="1"/>
  </cols>
  <sheetData>
    <row r="1" spans="1:7" ht="25.8">
      <c r="A1" s="145" t="s">
        <v>16</v>
      </c>
      <c r="B1" s="145"/>
      <c r="C1" s="145"/>
      <c r="D1" s="145"/>
      <c r="F1" s="147" t="s">
        <v>104</v>
      </c>
      <c r="G1" s="147"/>
    </row>
    <row r="2" spans="1:14" ht="15.6" customHeight="1">
      <c r="A2" s="52"/>
      <c r="B2" s="58"/>
      <c r="C2" s="59"/>
      <c r="D2" s="59"/>
      <c r="E2" s="59"/>
      <c r="F2" s="59"/>
      <c r="G2" s="60"/>
      <c r="H2" s="75"/>
      <c r="I2" s="61"/>
      <c r="J2" s="4"/>
      <c r="K2" s="45"/>
      <c r="L2" s="46"/>
      <c r="M2" s="46"/>
      <c r="N2" s="46"/>
    </row>
    <row r="3" spans="1:14" ht="21" hidden="1">
      <c r="A3" s="14"/>
      <c r="B3" s="14"/>
      <c r="C3" s="141" t="s">
        <v>43</v>
      </c>
      <c r="D3" s="141"/>
      <c r="E3" s="141"/>
      <c r="F3" s="141"/>
      <c r="G3" s="141"/>
      <c r="H3" s="141"/>
      <c r="I3" s="141"/>
      <c r="N3" s="46"/>
    </row>
    <row r="4" ht="15.75" customHeight="1" hidden="1">
      <c r="N4" s="46"/>
    </row>
    <row r="5" spans="1:14" ht="15" hidden="1">
      <c r="A5" s="140" t="s">
        <v>24</v>
      </c>
      <c r="B5" s="134" t="s">
        <v>8</v>
      </c>
      <c r="C5" s="134" t="s">
        <v>0</v>
      </c>
      <c r="D5" s="134" t="s">
        <v>1</v>
      </c>
      <c r="E5" s="134" t="s">
        <v>2</v>
      </c>
      <c r="F5" s="134" t="s">
        <v>3</v>
      </c>
      <c r="G5" s="134" t="s">
        <v>4</v>
      </c>
      <c r="H5" s="164" t="s">
        <v>5</v>
      </c>
      <c r="I5" s="57" t="s">
        <v>6</v>
      </c>
      <c r="J5" s="152" t="s">
        <v>9</v>
      </c>
      <c r="K5" s="153"/>
      <c r="L5" s="120" t="s">
        <v>12</v>
      </c>
      <c r="M5" s="154"/>
      <c r="N5" s="155"/>
    </row>
    <row r="6" spans="1:14" ht="15.75" customHeight="1" hidden="1">
      <c r="A6" s="133"/>
      <c r="B6" s="142"/>
      <c r="C6" s="142"/>
      <c r="D6" s="142"/>
      <c r="E6" s="142"/>
      <c r="F6" s="142"/>
      <c r="G6" s="142"/>
      <c r="H6" s="165"/>
      <c r="I6" s="50" t="s">
        <v>7</v>
      </c>
      <c r="J6" s="2" t="s">
        <v>2</v>
      </c>
      <c r="K6" s="2" t="s">
        <v>11</v>
      </c>
      <c r="L6" s="50" t="s">
        <v>13</v>
      </c>
      <c r="M6" s="50" t="s">
        <v>14</v>
      </c>
      <c r="N6" s="50" t="s">
        <v>15</v>
      </c>
    </row>
    <row r="7" spans="1:14" ht="46.95" customHeight="1" hidden="1">
      <c r="A7" s="138">
        <v>2</v>
      </c>
      <c r="B7" s="121"/>
      <c r="C7" s="122"/>
      <c r="D7" s="122"/>
      <c r="E7" s="122"/>
      <c r="F7" s="122"/>
      <c r="G7" s="125"/>
      <c r="H7" s="126"/>
      <c r="I7" s="48"/>
      <c r="J7" s="134"/>
      <c r="K7" s="131"/>
      <c r="L7" s="129"/>
      <c r="M7" s="129"/>
      <c r="N7" s="129"/>
    </row>
    <row r="8" spans="1:14" ht="15.75" customHeight="1" hidden="1">
      <c r="A8" s="139"/>
      <c r="B8" s="121"/>
      <c r="C8" s="122"/>
      <c r="D8" s="122"/>
      <c r="E8" s="122"/>
      <c r="F8" s="122"/>
      <c r="G8" s="125"/>
      <c r="H8" s="126"/>
      <c r="I8" s="66"/>
      <c r="J8" s="135"/>
      <c r="K8" s="132"/>
      <c r="L8" s="130"/>
      <c r="M8" s="130"/>
      <c r="N8" s="130"/>
    </row>
    <row r="9" spans="1:14" ht="54.6" customHeight="1" hidden="1">
      <c r="A9" s="138">
        <v>3</v>
      </c>
      <c r="B9" s="121"/>
      <c r="C9" s="122"/>
      <c r="D9" s="122"/>
      <c r="E9" s="122"/>
      <c r="F9" s="122"/>
      <c r="G9" s="125"/>
      <c r="H9" s="126"/>
      <c r="I9" s="48"/>
      <c r="J9" s="134"/>
      <c r="K9" s="131"/>
      <c r="L9" s="129"/>
      <c r="M9" s="129"/>
      <c r="N9" s="129"/>
    </row>
    <row r="10" spans="1:14" ht="15" customHeight="1" hidden="1">
      <c r="A10" s="139"/>
      <c r="B10" s="121"/>
      <c r="C10" s="122"/>
      <c r="D10" s="122"/>
      <c r="E10" s="122"/>
      <c r="F10" s="122"/>
      <c r="G10" s="125"/>
      <c r="H10" s="126"/>
      <c r="I10" s="66"/>
      <c r="J10" s="135"/>
      <c r="K10" s="132"/>
      <c r="L10" s="130"/>
      <c r="M10" s="130"/>
      <c r="N10" s="133"/>
    </row>
    <row r="11" spans="1:14" ht="15.75" customHeight="1" hidden="1">
      <c r="A11" s="52"/>
      <c r="B11" s="58"/>
      <c r="C11" s="46"/>
      <c r="D11" s="46"/>
      <c r="E11" s="46"/>
      <c r="F11" s="46"/>
      <c r="G11" s="4"/>
      <c r="H11" s="76">
        <f>SUM(H7:H10)</f>
        <v>0</v>
      </c>
      <c r="I11" s="65"/>
      <c r="J11" s="4"/>
      <c r="K11" s="45"/>
      <c r="L11" s="46"/>
      <c r="M11" s="46"/>
      <c r="N11" s="46"/>
    </row>
    <row r="12" spans="1:14" ht="21" hidden="1">
      <c r="A12" s="14"/>
      <c r="B12" s="14"/>
      <c r="C12" s="141" t="s">
        <v>42</v>
      </c>
      <c r="D12" s="141"/>
      <c r="E12" s="141"/>
      <c r="F12" s="141"/>
      <c r="G12" s="141"/>
      <c r="H12" s="141"/>
      <c r="I12" s="141"/>
      <c r="N12" s="46"/>
    </row>
    <row r="13" ht="15.75" customHeight="1" hidden="1">
      <c r="N13" s="46"/>
    </row>
    <row r="14" spans="1:14" ht="15" hidden="1">
      <c r="A14" s="140" t="s">
        <v>24</v>
      </c>
      <c r="B14" s="134" t="s">
        <v>8</v>
      </c>
      <c r="C14" s="134" t="s">
        <v>0</v>
      </c>
      <c r="D14" s="134" t="s">
        <v>1</v>
      </c>
      <c r="E14" s="134" t="s">
        <v>2</v>
      </c>
      <c r="F14" s="134" t="s">
        <v>3</v>
      </c>
      <c r="G14" s="134" t="s">
        <v>4</v>
      </c>
      <c r="H14" s="164" t="s">
        <v>5</v>
      </c>
      <c r="I14" s="57" t="s">
        <v>6</v>
      </c>
      <c r="J14" s="152" t="s">
        <v>9</v>
      </c>
      <c r="K14" s="153"/>
      <c r="L14" s="120" t="s">
        <v>12</v>
      </c>
      <c r="M14" s="154"/>
      <c r="N14" s="155"/>
    </row>
    <row r="15" spans="1:14" ht="15.75" customHeight="1" hidden="1">
      <c r="A15" s="133"/>
      <c r="B15" s="142"/>
      <c r="C15" s="142"/>
      <c r="D15" s="142"/>
      <c r="E15" s="142"/>
      <c r="F15" s="142"/>
      <c r="G15" s="142"/>
      <c r="H15" s="165"/>
      <c r="I15" s="50" t="s">
        <v>7</v>
      </c>
      <c r="J15" s="2" t="s">
        <v>2</v>
      </c>
      <c r="K15" s="2" t="s">
        <v>11</v>
      </c>
      <c r="L15" s="50" t="s">
        <v>13</v>
      </c>
      <c r="M15" s="50" t="s">
        <v>14</v>
      </c>
      <c r="N15" s="50" t="s">
        <v>15</v>
      </c>
    </row>
    <row r="16" spans="1:14" ht="65.4" customHeight="1" hidden="1">
      <c r="A16" s="146">
        <v>1</v>
      </c>
      <c r="B16" s="123"/>
      <c r="C16" s="124"/>
      <c r="D16" s="124"/>
      <c r="E16" s="124"/>
      <c r="F16" s="124"/>
      <c r="G16" s="136"/>
      <c r="H16" s="137"/>
      <c r="I16" s="101"/>
      <c r="J16" s="150"/>
      <c r="K16" s="131"/>
      <c r="L16" s="129"/>
      <c r="M16" s="129"/>
      <c r="N16" s="129"/>
    </row>
    <row r="17" spans="1:14" ht="15" customHeight="1" hidden="1">
      <c r="A17" s="146"/>
      <c r="B17" s="123"/>
      <c r="C17" s="124"/>
      <c r="D17" s="124"/>
      <c r="E17" s="124"/>
      <c r="F17" s="124"/>
      <c r="G17" s="136"/>
      <c r="H17" s="137"/>
      <c r="I17" s="49"/>
      <c r="J17" s="158"/>
      <c r="K17" s="132"/>
      <c r="L17" s="130"/>
      <c r="M17" s="130"/>
      <c r="N17" s="133"/>
    </row>
    <row r="18" spans="1:14" ht="13.95" customHeight="1" hidden="1">
      <c r="A18" s="52"/>
      <c r="B18" s="58"/>
      <c r="C18" s="67"/>
      <c r="D18" s="67"/>
      <c r="E18" s="67"/>
      <c r="F18" s="67"/>
      <c r="G18" s="68"/>
      <c r="H18" s="77"/>
      <c r="I18" s="69"/>
      <c r="J18" s="4"/>
      <c r="K18" s="45"/>
      <c r="L18" s="46"/>
      <c r="M18" s="46"/>
      <c r="N18" s="46"/>
    </row>
    <row r="19" spans="2:9" ht="17.7" customHeight="1" hidden="1">
      <c r="B19" s="161" t="s">
        <v>45</v>
      </c>
      <c r="C19" s="161"/>
      <c r="D19" s="161"/>
      <c r="E19" s="161"/>
      <c r="F19" s="161"/>
      <c r="G19" s="161"/>
      <c r="H19" s="161"/>
      <c r="I19" s="14"/>
    </row>
    <row r="20" spans="2:9" ht="17.7" customHeight="1" hidden="1">
      <c r="B20" s="14"/>
      <c r="C20" s="14"/>
      <c r="D20" s="14"/>
      <c r="E20" s="14"/>
      <c r="F20" s="14"/>
      <c r="G20" s="14"/>
      <c r="H20" s="78"/>
      <c r="I20" s="14"/>
    </row>
    <row r="21" spans="1:14" ht="15" hidden="1">
      <c r="A21" s="140" t="s">
        <v>24</v>
      </c>
      <c r="B21" s="134" t="s">
        <v>8</v>
      </c>
      <c r="C21" s="134" t="s">
        <v>0</v>
      </c>
      <c r="D21" s="134" t="s">
        <v>1</v>
      </c>
      <c r="E21" s="134" t="s">
        <v>2</v>
      </c>
      <c r="F21" s="134" t="s">
        <v>3</v>
      </c>
      <c r="G21" s="134" t="s">
        <v>4</v>
      </c>
      <c r="H21" s="164" t="s">
        <v>5</v>
      </c>
      <c r="I21" s="57" t="s">
        <v>6</v>
      </c>
      <c r="J21" s="152" t="s">
        <v>9</v>
      </c>
      <c r="K21" s="153"/>
      <c r="L21" s="120" t="s">
        <v>12</v>
      </c>
      <c r="M21" s="154"/>
      <c r="N21" s="155"/>
    </row>
    <row r="22" spans="1:14" ht="15.75" customHeight="1" hidden="1">
      <c r="A22" s="133"/>
      <c r="B22" s="142"/>
      <c r="C22" s="142"/>
      <c r="D22" s="142"/>
      <c r="E22" s="142"/>
      <c r="F22" s="142"/>
      <c r="G22" s="142"/>
      <c r="H22" s="165"/>
      <c r="I22" s="50" t="s">
        <v>7</v>
      </c>
      <c r="J22" s="2" t="s">
        <v>2</v>
      </c>
      <c r="K22" s="2" t="s">
        <v>11</v>
      </c>
      <c r="L22" s="50" t="s">
        <v>13</v>
      </c>
      <c r="M22" s="50" t="s">
        <v>14</v>
      </c>
      <c r="N22" s="50" t="s">
        <v>15</v>
      </c>
    </row>
    <row r="23" spans="1:14" ht="52.8" customHeight="1" hidden="1">
      <c r="A23" s="146">
        <v>1</v>
      </c>
      <c r="B23" s="121"/>
      <c r="C23" s="167"/>
      <c r="D23" s="167"/>
      <c r="E23" s="167"/>
      <c r="F23" s="167"/>
      <c r="G23" s="168"/>
      <c r="H23" s="169"/>
      <c r="I23" s="111"/>
      <c r="J23" s="134"/>
      <c r="K23" s="131"/>
      <c r="L23" s="129"/>
      <c r="M23" s="129"/>
      <c r="N23" s="129"/>
    </row>
    <row r="24" spans="1:14" ht="15" hidden="1">
      <c r="A24" s="146"/>
      <c r="B24" s="121"/>
      <c r="C24" s="167"/>
      <c r="D24" s="167"/>
      <c r="E24" s="167"/>
      <c r="F24" s="167"/>
      <c r="G24" s="168"/>
      <c r="H24" s="169"/>
      <c r="I24" s="112"/>
      <c r="J24" s="135"/>
      <c r="K24" s="132"/>
      <c r="L24" s="130"/>
      <c r="M24" s="130"/>
      <c r="N24" s="133"/>
    </row>
    <row r="25" spans="1:14" ht="15" hidden="1">
      <c r="A25" s="4"/>
      <c r="B25" s="58"/>
      <c r="C25" s="97"/>
      <c r="D25" s="97"/>
      <c r="E25" s="97"/>
      <c r="F25" s="97"/>
      <c r="G25" s="98"/>
      <c r="H25" s="99"/>
      <c r="I25" s="100"/>
      <c r="J25" s="4"/>
      <c r="K25" s="45"/>
      <c r="L25" s="46"/>
      <c r="M25" s="46"/>
      <c r="N25" s="5"/>
    </row>
    <row r="26" spans="1:14" ht="21">
      <c r="A26" s="14"/>
      <c r="B26" s="14"/>
      <c r="C26" s="141" t="s">
        <v>18</v>
      </c>
      <c r="D26" s="141"/>
      <c r="E26" s="141"/>
      <c r="F26" s="141"/>
      <c r="G26" s="141"/>
      <c r="H26" s="141"/>
      <c r="I26" s="141"/>
      <c r="J26" s="141"/>
      <c r="N26" s="46"/>
    </row>
    <row r="27" ht="15.6" customHeight="1">
      <c r="N27" s="46"/>
    </row>
    <row r="28" spans="1:14" ht="15">
      <c r="A28" s="140" t="s">
        <v>24</v>
      </c>
      <c r="B28" s="134" t="s">
        <v>8</v>
      </c>
      <c r="C28" s="134" t="s">
        <v>0</v>
      </c>
      <c r="D28" s="134" t="s">
        <v>1</v>
      </c>
      <c r="E28" s="134" t="s">
        <v>2</v>
      </c>
      <c r="F28" s="134" t="s">
        <v>3</v>
      </c>
      <c r="G28" s="134" t="s">
        <v>4</v>
      </c>
      <c r="H28" s="164" t="s">
        <v>5</v>
      </c>
      <c r="I28" s="57" t="s">
        <v>6</v>
      </c>
      <c r="J28" s="152" t="s">
        <v>9</v>
      </c>
      <c r="K28" s="153"/>
      <c r="L28" s="120" t="s">
        <v>12</v>
      </c>
      <c r="M28" s="154"/>
      <c r="N28" s="155"/>
    </row>
    <row r="29" spans="1:14" ht="15.75" customHeight="1">
      <c r="A29" s="162"/>
      <c r="B29" s="142"/>
      <c r="C29" s="142"/>
      <c r="D29" s="142"/>
      <c r="E29" s="142"/>
      <c r="F29" s="142"/>
      <c r="G29" s="142"/>
      <c r="H29" s="165"/>
      <c r="I29" s="50" t="s">
        <v>7</v>
      </c>
      <c r="J29" s="2" t="s">
        <v>2</v>
      </c>
      <c r="K29" s="2" t="s">
        <v>11</v>
      </c>
      <c r="L29" s="50" t="s">
        <v>13</v>
      </c>
      <c r="M29" s="50" t="s">
        <v>14</v>
      </c>
      <c r="N29" s="50" t="s">
        <v>15</v>
      </c>
    </row>
    <row r="30" spans="1:14" s="102" customFormat="1" ht="67.2" customHeight="1">
      <c r="A30" s="166">
        <v>1</v>
      </c>
      <c r="B30" s="121" t="s">
        <v>162</v>
      </c>
      <c r="C30" s="122" t="s">
        <v>87</v>
      </c>
      <c r="D30" s="122" t="s">
        <v>47</v>
      </c>
      <c r="E30" s="122" t="s">
        <v>76</v>
      </c>
      <c r="F30" s="122" t="s">
        <v>163</v>
      </c>
      <c r="G30" s="125" t="s">
        <v>77</v>
      </c>
      <c r="H30" s="126">
        <v>643026487</v>
      </c>
      <c r="I30" s="48" t="s">
        <v>46</v>
      </c>
      <c r="J30" s="146" t="s">
        <v>78</v>
      </c>
      <c r="K30" s="156" t="s">
        <v>168</v>
      </c>
      <c r="L30" s="157"/>
      <c r="M30" s="157"/>
      <c r="N30" s="157"/>
    </row>
    <row r="31" spans="1:14" s="102" customFormat="1" ht="15" customHeight="1">
      <c r="A31" s="166"/>
      <c r="B31" s="121"/>
      <c r="C31" s="122"/>
      <c r="D31" s="122"/>
      <c r="E31" s="122"/>
      <c r="F31" s="122"/>
      <c r="G31" s="125"/>
      <c r="H31" s="126"/>
      <c r="I31" s="66">
        <v>45086</v>
      </c>
      <c r="J31" s="146"/>
      <c r="K31" s="156"/>
      <c r="L31" s="157"/>
      <c r="M31" s="157"/>
      <c r="N31" s="157"/>
    </row>
    <row r="32" spans="1:14" s="102" customFormat="1" ht="53.4" customHeight="1">
      <c r="A32" s="166">
        <v>2</v>
      </c>
      <c r="B32" s="123" t="s">
        <v>164</v>
      </c>
      <c r="C32" s="124" t="s">
        <v>87</v>
      </c>
      <c r="D32" s="124" t="s">
        <v>47</v>
      </c>
      <c r="E32" s="124" t="s">
        <v>96</v>
      </c>
      <c r="F32" s="124" t="s">
        <v>165</v>
      </c>
      <c r="G32" s="136" t="s">
        <v>99</v>
      </c>
      <c r="H32" s="137">
        <v>645770623.47</v>
      </c>
      <c r="I32" s="101" t="s">
        <v>46</v>
      </c>
      <c r="J32" s="146" t="s">
        <v>101</v>
      </c>
      <c r="K32" s="156" t="s">
        <v>100</v>
      </c>
      <c r="L32" s="157"/>
      <c r="M32" s="157"/>
      <c r="N32" s="157"/>
    </row>
    <row r="33" spans="1:14" s="102" customFormat="1" ht="15" customHeight="1">
      <c r="A33" s="166"/>
      <c r="B33" s="123"/>
      <c r="C33" s="124"/>
      <c r="D33" s="124"/>
      <c r="E33" s="124"/>
      <c r="F33" s="124"/>
      <c r="G33" s="136"/>
      <c r="H33" s="137"/>
      <c r="I33" s="49">
        <v>45084</v>
      </c>
      <c r="J33" s="146"/>
      <c r="K33" s="156"/>
      <c r="L33" s="157"/>
      <c r="M33" s="157"/>
      <c r="N33" s="157"/>
    </row>
    <row r="34" spans="1:14" ht="69.6" customHeight="1">
      <c r="A34" s="166">
        <v>3</v>
      </c>
      <c r="B34" s="123" t="s">
        <v>166</v>
      </c>
      <c r="C34" s="124" t="s">
        <v>58</v>
      </c>
      <c r="D34" s="124" t="s">
        <v>47</v>
      </c>
      <c r="E34" s="124" t="s">
        <v>73</v>
      </c>
      <c r="F34" s="124" t="s">
        <v>167</v>
      </c>
      <c r="G34" s="136" t="s">
        <v>89</v>
      </c>
      <c r="H34" s="137">
        <v>295246948</v>
      </c>
      <c r="I34" s="101" t="s">
        <v>69</v>
      </c>
      <c r="J34" s="146" t="s">
        <v>75</v>
      </c>
      <c r="K34" s="156" t="s">
        <v>169</v>
      </c>
      <c r="L34" s="157"/>
      <c r="M34" s="157"/>
      <c r="N34" s="157"/>
    </row>
    <row r="35" spans="1:14" ht="21" customHeight="1">
      <c r="A35" s="166"/>
      <c r="B35" s="123"/>
      <c r="C35" s="124"/>
      <c r="D35" s="124"/>
      <c r="E35" s="124"/>
      <c r="F35" s="124"/>
      <c r="G35" s="136"/>
      <c r="H35" s="137"/>
      <c r="I35" s="113">
        <v>45083</v>
      </c>
      <c r="J35" s="146"/>
      <c r="K35" s="156"/>
      <c r="L35" s="157"/>
      <c r="M35" s="157"/>
      <c r="N35" s="157"/>
    </row>
    <row r="37" spans="1:14" ht="21">
      <c r="A37" s="3"/>
      <c r="B37" s="163" t="s">
        <v>19</v>
      </c>
      <c r="C37" s="163"/>
      <c r="D37" s="163"/>
      <c r="E37" s="163"/>
      <c r="F37" s="163"/>
      <c r="G37" s="163"/>
      <c r="H37" s="163"/>
      <c r="I37" s="163"/>
      <c r="J37" s="106"/>
      <c r="K37" s="107"/>
      <c r="L37" s="108"/>
      <c r="M37" s="108"/>
      <c r="N37" s="108"/>
    </row>
    <row r="38" spans="1:14" ht="14.4" customHeight="1">
      <c r="A38" s="109"/>
      <c r="C38" s="47"/>
      <c r="D38" s="47"/>
      <c r="E38" s="47"/>
      <c r="F38" s="47"/>
      <c r="G38" s="47"/>
      <c r="H38" s="105"/>
      <c r="I38" s="47"/>
      <c r="J38" s="106"/>
      <c r="K38" s="107"/>
      <c r="L38" s="108"/>
      <c r="M38" s="108"/>
      <c r="N38" s="108"/>
    </row>
    <row r="39" spans="1:14" ht="15">
      <c r="A39" s="140" t="s">
        <v>24</v>
      </c>
      <c r="B39" s="134" t="s">
        <v>8</v>
      </c>
      <c r="C39" s="134" t="s">
        <v>0</v>
      </c>
      <c r="D39" s="134" t="s">
        <v>1</v>
      </c>
      <c r="E39" s="134" t="s">
        <v>2</v>
      </c>
      <c r="F39" s="134" t="s">
        <v>3</v>
      </c>
      <c r="G39" s="134" t="s">
        <v>4</v>
      </c>
      <c r="H39" s="164" t="s">
        <v>5</v>
      </c>
      <c r="I39" s="57" t="s">
        <v>6</v>
      </c>
      <c r="J39" s="152" t="s">
        <v>9</v>
      </c>
      <c r="K39" s="153"/>
      <c r="L39" s="120" t="s">
        <v>12</v>
      </c>
      <c r="M39" s="154"/>
      <c r="N39" s="155"/>
    </row>
    <row r="40" spans="1:14" ht="15.75" customHeight="1">
      <c r="A40" s="162"/>
      <c r="B40" s="142"/>
      <c r="C40" s="142"/>
      <c r="D40" s="142"/>
      <c r="E40" s="142"/>
      <c r="F40" s="142"/>
      <c r="G40" s="142"/>
      <c r="H40" s="165"/>
      <c r="I40" s="50" t="s">
        <v>7</v>
      </c>
      <c r="J40" s="2" t="s">
        <v>2</v>
      </c>
      <c r="K40" s="2" t="s">
        <v>11</v>
      </c>
      <c r="L40" s="50" t="s">
        <v>13</v>
      </c>
      <c r="M40" s="50" t="s">
        <v>14</v>
      </c>
      <c r="N40" s="50" t="s">
        <v>15</v>
      </c>
    </row>
    <row r="41" spans="1:14" ht="50.4" customHeight="1">
      <c r="A41" s="146">
        <v>1</v>
      </c>
      <c r="B41" s="123" t="s">
        <v>97</v>
      </c>
      <c r="C41" s="124" t="s">
        <v>80</v>
      </c>
      <c r="D41" s="124" t="s">
        <v>56</v>
      </c>
      <c r="E41" s="124" t="s">
        <v>96</v>
      </c>
      <c r="F41" s="124" t="s">
        <v>98</v>
      </c>
      <c r="G41" s="136" t="s">
        <v>99</v>
      </c>
      <c r="H41" s="137">
        <v>21507450</v>
      </c>
      <c r="I41" s="101" t="s">
        <v>57</v>
      </c>
      <c r="J41" s="134" t="s">
        <v>101</v>
      </c>
      <c r="K41" s="131" t="s">
        <v>100</v>
      </c>
      <c r="L41" s="129" t="s">
        <v>179</v>
      </c>
      <c r="M41" s="129" t="s">
        <v>178</v>
      </c>
      <c r="N41" s="129"/>
    </row>
    <row r="42" spans="1:14" ht="15">
      <c r="A42" s="146"/>
      <c r="B42" s="123"/>
      <c r="C42" s="124"/>
      <c r="D42" s="124"/>
      <c r="E42" s="124"/>
      <c r="F42" s="124"/>
      <c r="G42" s="136"/>
      <c r="H42" s="137"/>
      <c r="I42" s="49">
        <v>45078</v>
      </c>
      <c r="J42" s="135"/>
      <c r="K42" s="132"/>
      <c r="L42" s="130"/>
      <c r="M42" s="130"/>
      <c r="N42" s="133"/>
    </row>
    <row r="43" spans="1:14" ht="38.4" customHeight="1">
      <c r="A43" s="146">
        <v>2</v>
      </c>
      <c r="B43" s="123" t="s">
        <v>174</v>
      </c>
      <c r="C43" s="124" t="s">
        <v>80</v>
      </c>
      <c r="D43" s="124" t="s">
        <v>47</v>
      </c>
      <c r="E43" s="124" t="s">
        <v>86</v>
      </c>
      <c r="F43" s="124" t="s">
        <v>175</v>
      </c>
      <c r="G43" s="136" t="s">
        <v>88</v>
      </c>
      <c r="H43" s="137">
        <v>25737226</v>
      </c>
      <c r="I43" s="101" t="s">
        <v>46</v>
      </c>
      <c r="J43" s="134" t="s">
        <v>91</v>
      </c>
      <c r="K43" s="131" t="s">
        <v>90</v>
      </c>
      <c r="L43" s="129"/>
      <c r="M43" s="129"/>
      <c r="N43" s="129"/>
    </row>
    <row r="44" spans="1:14" ht="15">
      <c r="A44" s="146"/>
      <c r="B44" s="123"/>
      <c r="C44" s="124"/>
      <c r="D44" s="124"/>
      <c r="E44" s="124"/>
      <c r="F44" s="124"/>
      <c r="G44" s="136"/>
      <c r="H44" s="137"/>
      <c r="I44" s="49">
        <v>45092</v>
      </c>
      <c r="J44" s="135"/>
      <c r="K44" s="132"/>
      <c r="L44" s="130"/>
      <c r="M44" s="130"/>
      <c r="N44" s="133"/>
    </row>
  </sheetData>
  <mergeCells count="174">
    <mergeCell ref="J41:J42"/>
    <mergeCell ref="K41:K42"/>
    <mergeCell ref="L41:L42"/>
    <mergeCell ref="M41:M42"/>
    <mergeCell ref="N41:N42"/>
    <mergeCell ref="J43:J44"/>
    <mergeCell ref="K43:K44"/>
    <mergeCell ref="L43:L44"/>
    <mergeCell ref="M43:M44"/>
    <mergeCell ref="N43:N44"/>
    <mergeCell ref="A43:A44"/>
    <mergeCell ref="B43:B44"/>
    <mergeCell ref="C43:C44"/>
    <mergeCell ref="D43:D44"/>
    <mergeCell ref="E43:E44"/>
    <mergeCell ref="F43:F44"/>
    <mergeCell ref="G43:G44"/>
    <mergeCell ref="H43:H44"/>
    <mergeCell ref="A41:A42"/>
    <mergeCell ref="B41:B42"/>
    <mergeCell ref="C41:C42"/>
    <mergeCell ref="D41:D42"/>
    <mergeCell ref="E41:E42"/>
    <mergeCell ref="F41:F42"/>
    <mergeCell ref="G41:G42"/>
    <mergeCell ref="H41:H42"/>
    <mergeCell ref="A34:A35"/>
    <mergeCell ref="L34:L35"/>
    <mergeCell ref="M34:M35"/>
    <mergeCell ref="N34:N35"/>
    <mergeCell ref="B37:I37"/>
    <mergeCell ref="A39:A40"/>
    <mergeCell ref="B39:B40"/>
    <mergeCell ref="C39:C40"/>
    <mergeCell ref="D39:D40"/>
    <mergeCell ref="E39:E40"/>
    <mergeCell ref="F39:F40"/>
    <mergeCell ref="G39:G40"/>
    <mergeCell ref="H39:H40"/>
    <mergeCell ref="J39:K39"/>
    <mergeCell ref="L39:N39"/>
    <mergeCell ref="B34:B35"/>
    <mergeCell ref="C34:C35"/>
    <mergeCell ref="D34:D35"/>
    <mergeCell ref="E34:E35"/>
    <mergeCell ref="F34:F35"/>
    <mergeCell ref="G34:G35"/>
    <mergeCell ref="H34:H35"/>
    <mergeCell ref="J34:J35"/>
    <mergeCell ref="K34:K35"/>
    <mergeCell ref="K32:K33"/>
    <mergeCell ref="L32:L33"/>
    <mergeCell ref="E30:E31"/>
    <mergeCell ref="L30:L31"/>
    <mergeCell ref="M32:M33"/>
    <mergeCell ref="N32:N33"/>
    <mergeCell ref="A32:A33"/>
    <mergeCell ref="B32:B33"/>
    <mergeCell ref="C32:C33"/>
    <mergeCell ref="D32:D33"/>
    <mergeCell ref="E32:E33"/>
    <mergeCell ref="F32:F33"/>
    <mergeCell ref="G32:G33"/>
    <mergeCell ref="H32:H33"/>
    <mergeCell ref="J32:J33"/>
    <mergeCell ref="L5:N5"/>
    <mergeCell ref="N16:N17"/>
    <mergeCell ref="L16:L17"/>
    <mergeCell ref="M16:M17"/>
    <mergeCell ref="B16:B17"/>
    <mergeCell ref="C16:C17"/>
    <mergeCell ref="B30:B31"/>
    <mergeCell ref="D21:D22"/>
    <mergeCell ref="B19:H19"/>
    <mergeCell ref="G30:G31"/>
    <mergeCell ref="D16:D17"/>
    <mergeCell ref="E16:E17"/>
    <mergeCell ref="F16:F17"/>
    <mergeCell ref="D30:D31"/>
    <mergeCell ref="F23:F24"/>
    <mergeCell ref="D28:D29"/>
    <mergeCell ref="E28:E29"/>
    <mergeCell ref="N23:N24"/>
    <mergeCell ref="L23:L24"/>
    <mergeCell ref="C26:J26"/>
    <mergeCell ref="F30:F31"/>
    <mergeCell ref="H28:H29"/>
    <mergeCell ref="M23:M24"/>
    <mergeCell ref="H23:H24"/>
    <mergeCell ref="K16:K17"/>
    <mergeCell ref="L28:N28"/>
    <mergeCell ref="M30:M31"/>
    <mergeCell ref="N30:N31"/>
    <mergeCell ref="D23:D24"/>
    <mergeCell ref="E23:E24"/>
    <mergeCell ref="J30:J31"/>
    <mergeCell ref="J5:K5"/>
    <mergeCell ref="J14:K14"/>
    <mergeCell ref="J28:K28"/>
    <mergeCell ref="H30:H31"/>
    <mergeCell ref="L9:L10"/>
    <mergeCell ref="K30:K31"/>
    <mergeCell ref="F28:F29"/>
    <mergeCell ref="G16:G17"/>
    <mergeCell ref="H16:H17"/>
    <mergeCell ref="J16:J17"/>
    <mergeCell ref="J21:K21"/>
    <mergeCell ref="G23:G24"/>
    <mergeCell ref="H21:H22"/>
    <mergeCell ref="F7:F8"/>
    <mergeCell ref="F5:F6"/>
    <mergeCell ref="G5:G6"/>
    <mergeCell ref="H5:H6"/>
    <mergeCell ref="K23:K24"/>
    <mergeCell ref="K9:K10"/>
    <mergeCell ref="J23:J24"/>
    <mergeCell ref="G9:G10"/>
    <mergeCell ref="H9:H10"/>
    <mergeCell ref="L21:N21"/>
    <mergeCell ref="M7:M8"/>
    <mergeCell ref="N7:N8"/>
    <mergeCell ref="N9:N10"/>
    <mergeCell ref="J7:J8"/>
    <mergeCell ref="H14:H15"/>
    <mergeCell ref="M9:M10"/>
    <mergeCell ref="J9:J10"/>
    <mergeCell ref="C12:I12"/>
    <mergeCell ref="L14:N14"/>
    <mergeCell ref="G21:G22"/>
    <mergeCell ref="C21:C22"/>
    <mergeCell ref="E9:E10"/>
    <mergeCell ref="F9:F10"/>
    <mergeCell ref="F14:F15"/>
    <mergeCell ref="H7:H8"/>
    <mergeCell ref="L7:L8"/>
    <mergeCell ref="K7:K8"/>
    <mergeCell ref="G7:G8"/>
    <mergeCell ref="B28:B29"/>
    <mergeCell ref="A28:A29"/>
    <mergeCell ref="A21:A22"/>
    <mergeCell ref="G14:G15"/>
    <mergeCell ref="A30:A31"/>
    <mergeCell ref="A23:A24"/>
    <mergeCell ref="C28:C29"/>
    <mergeCell ref="B23:B24"/>
    <mergeCell ref="E21:E22"/>
    <mergeCell ref="F21:F22"/>
    <mergeCell ref="C23:C24"/>
    <mergeCell ref="A16:A17"/>
    <mergeCell ref="E14:E15"/>
    <mergeCell ref="B21:B22"/>
    <mergeCell ref="C30:C31"/>
    <mergeCell ref="G28:G29"/>
    <mergeCell ref="A1:D1"/>
    <mergeCell ref="F1:G1"/>
    <mergeCell ref="A14:A15"/>
    <mergeCell ref="B14:B15"/>
    <mergeCell ref="A5:A6"/>
    <mergeCell ref="B5:B6"/>
    <mergeCell ref="C5:C6"/>
    <mergeCell ref="D5:D6"/>
    <mergeCell ref="C14:C15"/>
    <mergeCell ref="D14:D15"/>
    <mergeCell ref="A7:A8"/>
    <mergeCell ref="B7:B8"/>
    <mergeCell ref="C7:C8"/>
    <mergeCell ref="D7:D8"/>
    <mergeCell ref="E7:E8"/>
    <mergeCell ref="C3:I3"/>
    <mergeCell ref="A9:A10"/>
    <mergeCell ref="B9:B10"/>
    <mergeCell ref="C9:C10"/>
    <mergeCell ref="D9:D10"/>
    <mergeCell ref="E5:E6"/>
  </mergeCells>
  <hyperlinks>
    <hyperlink ref="B30" r:id="rId1" display="javascript: consultaProceso('23-21-37944')"/>
    <hyperlink ref="B32" r:id="rId2" display="javascript: consultaProceso('23-21-37970')"/>
    <hyperlink ref="B34" r:id="rId3" display="javascript: consultaProceso('23-4-13663280')"/>
    <hyperlink ref="B30:B31" r:id="rId4" display="LP-SOP-006-2023"/>
    <hyperlink ref="B32:B33" r:id="rId5" display="MVF-SPIF-LP-004-2023"/>
    <hyperlink ref="B34:B35" r:id="rId6" display="PSC-SA-OP-017-2023"/>
    <hyperlink ref="B41" r:id="rId7" display="javascript: consultaProceso('23-13-13638968')"/>
    <hyperlink ref="B43" r:id="rId8" display="javascript: consultaProceso('23-13-13676227')"/>
    <hyperlink ref="B41:B42" r:id="rId9" display="MVF-SPIF-SMMC-059-2023"/>
    <hyperlink ref="B43:B44" r:id="rId10" display="PLA-MC-OP-045-2023"/>
  </hyperlinks>
  <printOptions/>
  <pageMargins left="0.7" right="0.7" top="0.75" bottom="0.75" header="0.3" footer="0.3"/>
  <pageSetup horizontalDpi="600" verticalDpi="600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Manuela Gutierrez Arcila</cp:lastModifiedBy>
  <cp:lastPrinted>2018-10-01T13:42:16Z</cp:lastPrinted>
  <dcterms:created xsi:type="dcterms:W3CDTF">2018-07-07T21:55:34Z</dcterms:created>
  <dcterms:modified xsi:type="dcterms:W3CDTF">2023-06-16T11:30:20Z</dcterms:modified>
  <cp:category/>
  <cp:version/>
  <cp:contentType/>
  <cp:contentStatus/>
</cp:coreProperties>
</file>