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327"/>
  <workbookPr defaultThemeVersion="166925"/>
  <bookViews>
    <workbookView xWindow="65428" yWindow="65428" windowWidth="23256" windowHeight="12456" activeTab="0"/>
  </bookViews>
  <sheets>
    <sheet name="RESUMEN" sheetId="4" r:id="rId1"/>
    <sheet name="ANTIOQUIA" sheetId="1" r:id="rId2"/>
    <sheet name="URABÀ" sheetId="10"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<sst xmlns="http://schemas.openxmlformats.org/spreadsheetml/2006/main" count="524" uniqueCount="180">
  <si>
    <t>Tipo de Proceso</t>
  </si>
  <si>
    <t>Estado</t>
  </si>
  <si>
    <t>Entidad</t>
  </si>
  <si>
    <t>Objeto</t>
  </si>
  <si>
    <t>Departamento y Municipio de Ejecución</t>
  </si>
  <si>
    <t>Cuantía</t>
  </si>
  <si>
    <t>Fecha</t>
  </si>
  <si>
    <t>(dd-mm-aaaa)</t>
  </si>
  <si>
    <t>Número de Proceso</t>
  </si>
  <si>
    <t>Contactos</t>
  </si>
  <si>
    <t>ANTIOQUIA SIN URABA</t>
  </si>
  <si>
    <t>Correo</t>
  </si>
  <si>
    <t>Adjudicacion</t>
  </si>
  <si>
    <t>Empresa</t>
  </si>
  <si>
    <t>Representante Legal</t>
  </si>
  <si>
    <t>Contacto</t>
  </si>
  <si>
    <t xml:space="preserve"> URABA</t>
  </si>
  <si>
    <t>GRUPO C. MAQUINARIA Y ACCESORIOS PARA CONSTRUCCION Y EDIFICACIONES</t>
  </si>
  <si>
    <t>GRUPO F. SERVICIOS DE EDIFICACION, CONSTRUCCION DE INSTALACIONES Y MANTENIMIENTO</t>
  </si>
  <si>
    <t>GRUPO G. TERRENOS, EDIFICIOS, ESTRUCTURAS Y VIAS</t>
  </si>
  <si>
    <t>Número de contratos</t>
  </si>
  <si>
    <t>Valor contratos</t>
  </si>
  <si>
    <t>GRUPO D. COMPONENTES, ACCESORIOS Y SUMINISTROS DE SISTEMAS ELECTRONICOS E ILUMINACION</t>
  </si>
  <si>
    <t>GRUPO D. COMPONENTES Y SUMINISTROS PARA ESTRUCTURAS, EDIFICACIONES, CONSTRUCCION Y OBRAS CIVILES</t>
  </si>
  <si>
    <t>#</t>
  </si>
  <si>
    <t>* Contratos mayores a 100 millones de pesos</t>
  </si>
  <si>
    <t>CONTRATOS CELEBRADOS EN EL PERIODO EN ANTIOQUIA SIN URABA *</t>
  </si>
  <si>
    <t>CONTRATOS CELEBRADOS EN EL PERIODO EN ANTIOQUIA *</t>
  </si>
  <si>
    <t>CONTRATOS CELEBRADOS EN EL PERIODO EN URABA *</t>
  </si>
  <si>
    <t>* Todas las cuantías</t>
  </si>
  <si>
    <t>* Todas las cuantías en Urabá, y mayores a 100 millones en el resto de Antioquia</t>
  </si>
  <si>
    <t>TOTAL EN ANTIOQUIA SIN URABA</t>
  </si>
  <si>
    <t>TOTAL EN  URABA</t>
  </si>
  <si>
    <t>TOTAL EN ANTIOQUIA</t>
  </si>
  <si>
    <t>TOTALES</t>
  </si>
  <si>
    <t>INFORME DE LICITACIONES</t>
  </si>
  <si>
    <t>TOTAL EN URABA</t>
  </si>
  <si>
    <t>NÚMERO DE CONTRATOS</t>
  </si>
  <si>
    <t>VALOR CONTRATOS</t>
  </si>
  <si>
    <t>TOTAL DE CONTRATOS CELEBRADOS EN ANTIOQUIA</t>
  </si>
  <si>
    <t>NOTAS:</t>
  </si>
  <si>
    <t>Los contratos registrados para Urabá incluye todas las cuantías, para el resto de Antioquia incluye las cuantías superiores a los 100 millones de pesos.</t>
  </si>
  <si>
    <t>GRUPO D. COMPONENTES Y SUMINISTROS PARA ESTRUCTURAS, EDIFICACION, CONSTRUCCION Y OBRAS CIVILES</t>
  </si>
  <si>
    <t>GRUPO C. MAQUINARIA Y ASESORIOS PARA CONSTRUCCION Y EDIFICACION</t>
  </si>
  <si>
    <t>FECHA REPORTE:</t>
  </si>
  <si>
    <t>GRUPO D. COMPONENTES, ACCESORIOS Y SUMINISTROS DE SISTEMAS ELECTRICOS E ILUMINACION</t>
  </si>
  <si>
    <t>Fecha de apertura</t>
  </si>
  <si>
    <t>Convocado</t>
  </si>
  <si>
    <t>TOTAL CONTRATOS DESDE 1/01/2023</t>
  </si>
  <si>
    <t>Enero 2023</t>
  </si>
  <si>
    <t>TOTAL DESDE
 ENERO 2023</t>
  </si>
  <si>
    <t>CONTRATOS CELEBRADOS EN EL PERIODO
1/01/2023 a 15/01/2023</t>
  </si>
  <si>
    <t>CONTRATOS CELEBRADOS EN EL PERIODO
16/01/2023 a 31/01/2023</t>
  </si>
  <si>
    <t>CONTRATOS CELEBRADOS EN EL PERIODO
1/02/2023 a 15/02/2023</t>
  </si>
  <si>
    <t>Contratación Directa (Ley 1150 de 2007)</t>
  </si>
  <si>
    <t>Selección Abreviada de Menor Cuantía (Ley 1150 de 2007)</t>
  </si>
  <si>
    <t>Celebrado</t>
  </si>
  <si>
    <t>Fecha de Celebración del Primer Contrato</t>
  </si>
  <si>
    <t>Régimen Especial</t>
  </si>
  <si>
    <t>CONTRATOS CELEBRADOS EN EL PERIODO
16/02/2023 a 28/02/2023</t>
  </si>
  <si>
    <t>Febrero 2023</t>
  </si>
  <si>
    <t>CONTRATOS CELEBRADOS EN EL PERIODO
1/03/2023 a 15/03/2023</t>
  </si>
  <si>
    <t>CONTRATOS CELEBRADOS EN EL PERIODO
16/03/2023 a 31/03/2023</t>
  </si>
  <si>
    <t>Marzo 2023</t>
  </si>
  <si>
    <t>Borrador</t>
  </si>
  <si>
    <t>CONTRATOS CELEBRADOS EN EL PERIODO
1/04/2023 a 15/04/2023</t>
  </si>
  <si>
    <t>ANTIOQUIA - ALCALDÍA MUNICIPIO DE SAN VICENTE</t>
  </si>
  <si>
    <r>
      <t>Antioquia</t>
    </r>
    <r>
      <rPr>
        <sz val="11"/>
        <rFont val="Calibri"/>
        <family val="2"/>
        <scheme val="minor"/>
      </rPr>
      <t> : San Vicente</t>
    </r>
  </si>
  <si>
    <t>MUNICIPIO DE SAN VICENTE</t>
  </si>
  <si>
    <t>CONTRATOS CELEBRADOS EN EL PERIODO
16/04/2023 a 30/04/2023</t>
  </si>
  <si>
    <t>MAYO 1 DE 2023</t>
  </si>
  <si>
    <t>Abril 2023</t>
  </si>
  <si>
    <t>Subasta</t>
  </si>
  <si>
    <t>Fecha Lim. Docs Habilitantes</t>
  </si>
  <si>
    <t>ANTIOQUIA - ALCALDÍA MUNICIPIO DE ALEJANDRÍA</t>
  </si>
  <si>
    <t>Fecha de Carga en el Sistema</t>
  </si>
  <si>
    <r>
      <t>Antioquia</t>
    </r>
    <r>
      <rPr>
        <sz val="11"/>
        <rFont val="Calibri"/>
        <family val="2"/>
        <scheme val="minor"/>
      </rPr>
      <t> : Alejandría</t>
    </r>
  </si>
  <si>
    <r>
      <t>Antioquia</t>
    </r>
    <r>
      <rPr>
        <sz val="11"/>
        <rFont val="Calibri"/>
        <family val="2"/>
        <scheme val="minor"/>
      </rPr>
      <t> : Ituango</t>
    </r>
  </si>
  <si>
    <t>MUNICIPIO DE ALEJANDRÍA</t>
  </si>
  <si>
    <t>ANTIOQUIA - EMPRESA DE DESARROLLO Y RENOVACION MUNICIPAL-EDEREM - BURITICA</t>
  </si>
  <si>
    <t>ANTIOQUIA - ALCALDÍA MUNICIPIO DE SANTO DOMINGO</t>
  </si>
  <si>
    <r>
      <t>Antioquia</t>
    </r>
    <r>
      <rPr>
        <sz val="11"/>
        <rFont val="Calibri"/>
        <family val="2"/>
        <scheme val="minor"/>
      </rPr>
      <t> : Buriticá</t>
    </r>
  </si>
  <si>
    <r>
      <t>Antioquia</t>
    </r>
    <r>
      <rPr>
        <sz val="11"/>
        <rFont val="Calibri"/>
        <family val="2"/>
        <scheme val="minor"/>
      </rPr>
      <t> : Santo Domingo</t>
    </r>
  </si>
  <si>
    <t xml:space="preserve"> ajuridica@ederemburitica.gov.co</t>
  </si>
  <si>
    <t>1/MAYO/2023 A 15/MAYO/2023</t>
  </si>
  <si>
    <t>CONTRATOS CELEBRADOS EN EL PERIODO
1/05/2023 a 15/05/2023</t>
  </si>
  <si>
    <t>SA-SIP-003-2023</t>
  </si>
  <si>
    <t>ANTIOQUIA - ALCALDÍA MUNICIPIO DE YALI</t>
  </si>
  <si>
    <t>SUMINISTRO DE MATERIALES PARA LA EJECUCIÓN DE PLACA HUELLA EN LAS VEREDAS LA CABAÑA, SAN JORGE, MONTAÑITA Y LA CLARITA, EN EL MARCO DEL DESARROLLO DEL CONVENIO N° N°22AS111B730 SUSCRITO ENTRE EL MUNICIPIO DEYALÍ- ANTIOQUIA Y EL DEPARTAMENTO DE ANTIOQUIA-SECRETARIA DE INFRAESTRUCTURA FÍSICA</t>
  </si>
  <si>
    <t>SA-021-2023</t>
  </si>
  <si>
    <t>ANTIOQUIA - ALCALDÍA MUNICIPIO DE ANZA</t>
  </si>
  <si>
    <t>SUMINISTRO DE INSUMOS PARA LA IMPLEMENTACIÓN DE ALIANZAS ESTRATÉGICAS EN EL MEJORAMIENTO DE VÍAS TERCIARIAS DEL MUNICIPIO DE ANZÁ</t>
  </si>
  <si>
    <t>2023-CI-10</t>
  </si>
  <si>
    <t>ANTIOQUIA - ALCALDÍA MUNICIPIO DE SAN RAFAEL</t>
  </si>
  <si>
    <t>LA EMPRESA SE COMPROMETE A CONTRATAR EL MEJORAMIENTO AL SISTEMA DE ACUEDUCTO MEDIANTE EL SUMINISTRO DE MICROMEDIDORES PARA EL CAMBIO DE LOS QUE SE ENCUENTRAN EN MAL ESTADO EN LOS HOGARES USUARIOS DE EMPRESA PUBLICAS DE SAN RAFAEL S.A E.S.P</t>
  </si>
  <si>
    <t>SA-SP-2023-004</t>
  </si>
  <si>
    <t>SUMINISTRO DE MATERIALES ENMARCADOS EN LAS ESTRATEGIAS EN GESTION DEL RIESGO, AGUA POTABLE Y SANEAMIENTO BASICO DEL MUNICIPIO DE SANTO DOMINGO, ANTIOQUIA</t>
  </si>
  <si>
    <r>
      <t>Antioquia</t>
    </r>
    <r>
      <rPr>
        <sz val="11"/>
        <rFont val="Calibri"/>
        <family val="2"/>
        <scheme val="minor"/>
      </rPr>
      <t> : Yalí</t>
    </r>
  </si>
  <si>
    <r>
      <t>Antioquia</t>
    </r>
    <r>
      <rPr>
        <sz val="11"/>
        <rFont val="Calibri"/>
        <family val="2"/>
        <scheme val="minor"/>
      </rPr>
      <t> : Anza</t>
    </r>
  </si>
  <si>
    <r>
      <t>Antioquia</t>
    </r>
    <r>
      <rPr>
        <sz val="11"/>
        <rFont val="Calibri"/>
        <family val="2"/>
        <scheme val="minor"/>
      </rPr>
      <t> : San Rafael</t>
    </r>
  </si>
  <si>
    <t xml:space="preserve"> planeacion@yali-antioquia.gov.co</t>
  </si>
  <si>
    <t xml:space="preserve"> planeacion@anza-antioquia.gov.co</t>
  </si>
  <si>
    <t xml:space="preserve"> planeacion@sanrafael-antioquia.gov.co</t>
  </si>
  <si>
    <t>EMPRESA PUBLICAS DE SAN RAFAEL S.A E.S.P
NIT. 900400990</t>
  </si>
  <si>
    <t>IVAN DARIO ALZATE MARTINEZ</t>
  </si>
  <si>
    <t>MUNICIPIO DE YALI</t>
  </si>
  <si>
    <t>MUNICIPIO DE ANZA</t>
  </si>
  <si>
    <t>MUNICIPIO DE SAN RAFAEL</t>
  </si>
  <si>
    <t>MUNICIPIO DE SANTO DOMINGO</t>
  </si>
  <si>
    <t>06 SA 2023</t>
  </si>
  <si>
    <t>ANTIOQUIA - TECNOLÓGICO DE ANTIOQUIA - MEDELLÍN</t>
  </si>
  <si>
    <t>El Contratista suministrará al Tecnológico de Antioquia - Institución Universitaria, bienes y materiales de construcción y ferretería para el mantenimiento de las instalaciones de la Institución Universitaria y en donde haga presencia el Tecnológico de Antioquia, de acuerdo con las especificaciones técnicas contenidas en proceso de selección</t>
  </si>
  <si>
    <r>
      <t>Antioquia</t>
    </r>
    <r>
      <rPr>
        <sz val="11"/>
        <rFont val="Calibri"/>
        <family val="2"/>
        <scheme val="minor"/>
      </rPr>
      <t> : Medellín</t>
    </r>
  </si>
  <si>
    <t xml:space="preserve"> procesos.juridica@tdea.edu.co</t>
  </si>
  <si>
    <t>TCNOLOGIA MODULAR S.A.
NIT. 900580736</t>
  </si>
  <si>
    <t>MIRIAM EUGENIA SALAZAR GARCIA</t>
  </si>
  <si>
    <t>TECNOLÓGICO DE ANTIOQUIA</t>
  </si>
  <si>
    <t>SA-MC-OP-002-2023</t>
  </si>
  <si>
    <t>MANO DE OBRA CALIFICADA PARA MEJORAMIENTO DE VIVIENDA URBANA EN EL MUNICIPIO DE YALI – ANTIOQUIA</t>
  </si>
  <si>
    <t>Contrato Interadministrativo SPO-010-2021</t>
  </si>
  <si>
    <t>Liquidado</t>
  </si>
  <si>
    <t>CONTRATO INTERADMINISTRATIVO POR ADMINISTRACIÓN DELEGADA DE RECURSOS PARA LA CONSTRUCCIÓN DE ANDENES Y ESCALAS PARA MOVILIDAD INCLUYENTE, ASIMISMO COMO LA SUPERVISIÓN TÉCNICA</t>
  </si>
  <si>
    <t>Fecha de Liquidación</t>
  </si>
  <si>
    <t>SP-SAMC-007-2023</t>
  </si>
  <si>
    <t>CONSTRUCCIÓN DE OBRAS DE CONTROL Y MITIGACIÒN DE PROCESOS EROSIVOS QUE PERMITAN LA RECUPERACIÒN DE ZONAS DEGRADADAS EN LA ZONA RURAL DEL MUNICIPIO DE ALEJANDRÍA - ANTIOQUIA.</t>
  </si>
  <si>
    <t>PSC-LP-OP-003-2023</t>
  </si>
  <si>
    <t>ANTIOQUIA - ASOCIACIÓN DE MUNICIPIOS URABÁ DARIÉN – CARIBE “ASOMUDACAR” - NECOCLÍ</t>
  </si>
  <si>
    <t>«CONSTRUCCIÓN DE PAVIMENTO RIGIDO PARA EL MEJORAMIENTO Y REHABILITACIÓN DE VIAS URBANAS, EN LOS BARRIOS CORREA GARZÓN, SAN MIGUEL Y PARAÍSO, EN EL MUNICIPIO DE CAUCASIA-DEPARTAMENTO DE ANTIOQUIA»</t>
  </si>
  <si>
    <t>PSC-LP-OP-004-2023</t>
  </si>
  <si>
    <t>«CONSTRUCCIÓN DE PAVIMENTO RÍGIDO EN LOS CORREGIMIENTOS CUTURÚ, PUERTO COLOMBIA Y VEREDA EL BRASIL, EN ZONA RURAL DEL MUNICIPIO DE CAUCASIA-DEPARTAMENTO DE ANTIOQUIA».</t>
  </si>
  <si>
    <t>CI-165-2023</t>
  </si>
  <si>
    <t>ANTIOQUIA - ALCALDÍA MUNICIPIO DE ITUANGO</t>
  </si>
  <si>
    <t>AUNAR ESFUERZOS ENTRE LA EMPRESA MUNICIPAL DE MAQUINARIA, TRANSPORTE Y SERVICIOS DE ITUANGO (EMTSI) Y EL MUNICIPIO DE ITUANGO PARA LA EJECUCION DE ACTIVIDADES DE MEJORAMIENTO DE VIAS TERCIARIAS, ZONA RURAL DEL MUNICIPIO DE ITUANGO, ANTIOQUIA</t>
  </si>
  <si>
    <t>SA-001-2023</t>
  </si>
  <si>
    <t>ANTIOQUIA - ALCALDÍA MUNICIPIO DE BETULIA</t>
  </si>
  <si>
    <t>REALIZAR LA INSTALACIÓN DE POZOS SÉPTICOS PARA CONTRIBUIR AL SANEAMIENTO HÍDRICO RURAL DEL MUNICIPIO DE BETULIA- ANTIOQUIA, EN EL MARCO DEL CONVENIO INTERADMINISTRATIVO NRO. 040-COV-2208-24, SUSCRITO CON CORANTIOQUIA</t>
  </si>
  <si>
    <r>
      <t>Antioquia</t>
    </r>
    <r>
      <rPr>
        <sz val="11"/>
        <rFont val="Calibri"/>
        <family val="2"/>
        <scheme val="minor"/>
      </rPr>
      <t> : Caucasia</t>
    </r>
  </si>
  <si>
    <r>
      <t>Antioquia</t>
    </r>
    <r>
      <rPr>
        <sz val="11"/>
        <rFont val="Calibri"/>
        <family val="2"/>
        <scheme val="minor"/>
      </rPr>
      <t> : Betulia</t>
    </r>
  </si>
  <si>
    <t xml:space="preserve"> planeacion@sanvicente-antioquia.gov.co</t>
  </si>
  <si>
    <t>EMPRESA DE DESARROLLO SOSTENIBLE DE MARINILLA “SUMAR”
NIT 901453183</t>
  </si>
  <si>
    <t>GERMAN DARIO VELEZ OCAMPO</t>
  </si>
  <si>
    <t xml:space="preserve"> contratacionalejandria@gmail.com</t>
  </si>
  <si>
    <t>licitaciones@asomudacar.org</t>
  </si>
  <si>
    <t xml:space="preserve"> licitaciones@asomudacar.org</t>
  </si>
  <si>
    <t>contratacion@ituango-antioquia.gov.co</t>
  </si>
  <si>
    <t>contactenos@betulia-antioquia.gov.co</t>
  </si>
  <si>
    <t>ASOMUDACAR</t>
  </si>
  <si>
    <t>MUNICIPIO DE ITUANGO</t>
  </si>
  <si>
    <t>MUNICIPIO DE BETULIA</t>
  </si>
  <si>
    <t>SA-SPL-008-2023</t>
  </si>
  <si>
    <t>ANTIOQUIA - ALCALDÍA MUNICIPIO DE ARBOLETES</t>
  </si>
  <si>
    <t>MANTENIMIENTO DEL COMANDO DE LA POLICIA DEL MUNICIPIO DE ARBOLETES DEL DEPARTAMENTO DE ANTIOQUIA</t>
  </si>
  <si>
    <r>
      <t>Antioquia</t>
    </r>
    <r>
      <rPr>
        <sz val="11"/>
        <rFont val="Calibri"/>
        <family val="2"/>
        <scheme val="minor"/>
      </rPr>
      <t> : Arboletes</t>
    </r>
  </si>
  <si>
    <t>SA-SDE-004-2023</t>
  </si>
  <si>
    <t>FORTALECIMIENTO DEL TURISMO Y DE LA CONSERVACIÓN DE LOS ECOSISTEMAS A TRAVÉS DE LA LIMPIEZA DE LAS PLAYAS Y DE TALLERES DE EDUCACIÓN AMBIENTAL EN EL MUNICIPIO DE ARBOLETES, ANTIOQUIA</t>
  </si>
  <si>
    <t xml:space="preserve"> contratos@arboletes-antioquia.gov.co</t>
  </si>
  <si>
    <t>URABA MESA DE SERVICIOS SAS
NIT. 900732934</t>
  </si>
  <si>
    <t>EDUARD CORDOBA</t>
  </si>
  <si>
    <t>MUNICIPIO DE ARBOLETES</t>
  </si>
  <si>
    <t>LP-003-2023</t>
  </si>
  <si>
    <t>EJECUCIÓN DEL PROYECTO DE MEJORAMIENTOS DE VIVIENDA EN LA ZONA RURAL DEL MUNICIPIO DE</t>
  </si>
  <si>
    <t>SA-006-2023</t>
  </si>
  <si>
    <t>ANTIOQUIA - ALCALDÍA MUNICIPIO DE SAN JERÓNIMO</t>
  </si>
  <si>
    <t>MANTENIMIENTO DE INFRAESTRUCTURA DEPORTIVA EN EL MUNICIPIO DE SAN JERONIMO ANTIOQUIA</t>
  </si>
  <si>
    <t>CONTRATO C019-2023</t>
  </si>
  <si>
    <t>ANTIOQUIA - EMPRESA DE SERVICIOS PÚBLICOS S.A. E.S.P DE PUERTO TRIUNFO S.A. E.S.P.</t>
  </si>
  <si>
    <t>CONSTRUCCIÓN DE OBRAS DE ACUEDUCTO Y ALCANTARILLADO EN LA CABECERA Y EN EL CORREGIMIENTO DE PUERTO PERALES DEL MUNICIPIO DE PUERTO TRIUNFO, ANTIOQUIA</t>
  </si>
  <si>
    <r>
      <t>Antioquia</t>
    </r>
    <r>
      <rPr>
        <sz val="11"/>
        <rFont val="Calibri"/>
        <family val="2"/>
        <scheme val="minor"/>
      </rPr>
      <t> : San Jerónimo</t>
    </r>
  </si>
  <si>
    <r>
      <t>Antioquia</t>
    </r>
    <r>
      <rPr>
        <sz val="11"/>
        <rFont val="Calibri"/>
        <family val="2"/>
        <scheme val="minor"/>
      </rPr>
      <t> : Puerto Triunfo</t>
    </r>
  </si>
  <si>
    <t>FUEGO VERDE
NIT. 811042685</t>
  </si>
  <si>
    <t>YEINER LOZANO</t>
  </si>
  <si>
    <t xml:space="preserve"> contratos@sanjeronimo-antioquia.gov.co</t>
  </si>
  <si>
    <t>NG CONSTRUCCIONES SAS
NIT. 900464533</t>
  </si>
  <si>
    <t>LUIS FERNANDO GUTIERREZ AGUDELO</t>
  </si>
  <si>
    <t>WORKS Y SOLUTIONS SAS</t>
  </si>
  <si>
    <t>RUTH ELENA CARMONA TAMAYO</t>
  </si>
  <si>
    <t xml:space="preserve"> tesoreriaesppuertotriunfo@gmail.com</t>
  </si>
  <si>
    <t>EDEREM</t>
  </si>
  <si>
    <t>MUNICIPIO DE SAN JERÓNIMO</t>
  </si>
  <si>
    <t>EMPRESA DE SERVICIOS PÚBLICOS DE PUERTO TRIUNFO S.A. E.S.P.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</si>
</sst>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 #,##0.00;[Red]\-&quot;$&quot;\ #,##0.00"/>
    <numFmt numFmtId="44" formatCode="_-&quot;$&quot;\ * #,##0.00_-;\-&quot;$&quot;\ * #,##0.00_-;_-&quot;$&quot;\ * &quot;-&quot;??_-;_-@_-"/>
    <numFmt numFmtId="164" formatCode="_-* #,##0\ &quot;€&quot;_-;\-* #,##0\ &quot;€&quot;_-;_-* &quot;-&quot;\ &quot;€&quot;_-;_-@_-"/>
    <numFmt numFmtId="165" formatCode="_(* #,##0.00_);_(* \(#,##0.00\);_(* &quot;-&quot;??_);_(@_)"/>
    <numFmt numFmtId="166" formatCode="_-&quot;€&quot;\ * #,##0_-;\-&quot;€&quot;\ * #,##0_-;_-&quot;€&quot;\ * &quot;-&quot;??_-;_-@_-"/>
    <numFmt numFmtId="167" formatCode="#,##0_ ;\-#,##0\ "/>
    <numFmt numFmtId="168" formatCode="_-[$$-240A]\ * #,##0.00_-;\-[$$-240A]\ * #,##0.00_-;_-[$$-240A]\ * &quot;-&quot;??_-;_-@_-"/>
    <numFmt numFmtId="169" formatCode="_-[$$-240A]\ * #,##0_-;\-[$$-240A]\ * #,##0_-;_-[$$-240A]\ * &quot;-&quot;??_-;_-@_-"/>
  </numFmts>
  <fonts count="39">
    <font>
      <sz val="11"/>
      <color theme="1"/>
      <name val="Calibri"/>
      <family val="2"/>
      <scheme val="minor"/>
    </font>
    <font>
      <sz val="10"/>
      <name val="Arial"/>
      <family val="2"/>
    </font>
    <font>
      <b/>
      <sz val="11"/>
      <color theme="1"/>
      <name val="Calibri"/>
      <family val="2"/>
      <scheme val="minor"/>
    </font>
    <font>
      <b/>
      <sz val="16"/>
      <color theme="1"/>
      <name val="Calibri"/>
      <family val="2"/>
      <scheme val="minor"/>
    </font>
    <font>
      <u val="single"/>
      <sz val="11"/>
      <color theme="10"/>
      <name val="Calibri"/>
      <family val="2"/>
      <scheme val="minor"/>
    </font>
    <font>
      <b/>
      <sz val="20"/>
      <color theme="1"/>
      <name val="Calibri"/>
      <family val="2"/>
      <scheme val="minor"/>
    </font>
    <font>
      <b/>
      <sz val="20"/>
      <color rgb="FFC00000"/>
      <name val="Calibri"/>
      <family val="2"/>
      <scheme val="minor"/>
    </font>
    <font>
      <b/>
      <i/>
      <sz val="11"/>
      <color theme="1"/>
      <name val="Calibri"/>
      <family val="2"/>
      <scheme val="minor"/>
    </font>
    <font>
      <sz val="12"/>
      <color theme="1"/>
      <name val="Calibri"/>
      <family val="2"/>
      <scheme val="minor"/>
    </font>
    <font>
      <b/>
      <sz val="12"/>
      <color theme="1"/>
      <name val="Calibri"/>
      <family val="2"/>
      <scheme val="minor"/>
    </font>
    <font>
      <b/>
      <sz val="26"/>
      <color theme="1"/>
      <name val="Calibri"/>
      <family val="2"/>
      <scheme val="minor"/>
    </font>
    <font>
      <b/>
      <sz val="14"/>
      <color theme="1"/>
      <name val="Calibri"/>
      <family val="2"/>
      <scheme val="minor"/>
    </font>
    <font>
      <sz val="14"/>
      <color theme="1"/>
      <name val="Calibri"/>
      <family val="2"/>
      <scheme val="minor"/>
    </font>
    <font>
      <b/>
      <sz val="22"/>
      <color rgb="FFC00000"/>
      <name val="Calibri"/>
      <family val="2"/>
      <scheme val="minor"/>
    </font>
    <font>
      <b/>
      <sz val="11"/>
      <name val="Calibri"/>
      <family val="2"/>
      <scheme val="minor"/>
    </font>
    <font>
      <sz val="8"/>
      <name val="Calibri"/>
      <family val="2"/>
      <scheme val="minor"/>
    </font>
    <font>
      <sz val="11"/>
      <name val="Calibri"/>
      <family val="2"/>
      <scheme val="minor"/>
    </font>
    <font>
      <sz val="12"/>
      <name val="Calibri"/>
      <family val="2"/>
      <scheme val="minor"/>
    </font>
    <font>
      <b/>
      <sz val="12"/>
      <name val="Calibri"/>
      <family val="2"/>
      <scheme val="minor"/>
    </font>
    <font>
      <sz val="6"/>
      <color rgb="FF3D3D3D"/>
      <name val="Arial"/>
      <family val="2"/>
    </font>
    <font>
      <b/>
      <sz val="6"/>
      <color rgb="FF3D3D3D"/>
      <name val="Arial"/>
      <family val="2"/>
    </font>
    <font>
      <sz val="11"/>
      <color rgb="FF3D3D3D"/>
      <name val="Arial"/>
      <family val="2"/>
    </font>
    <font>
      <sz val="7"/>
      <color rgb="FF3D3D3D"/>
      <name val="Arial"/>
      <family val="2"/>
    </font>
    <font>
      <b/>
      <sz val="7"/>
      <color rgb="FF3D3D3D"/>
      <name val="Arial"/>
      <family val="2"/>
    </font>
    <font>
      <b/>
      <sz val="16"/>
      <name val="Calibri"/>
      <family val="2"/>
      <scheme val="minor"/>
    </font>
    <font>
      <sz val="11"/>
      <color rgb="FF3D3D3D"/>
      <name val="Calibri"/>
      <family val="2"/>
      <scheme val="minor"/>
    </font>
    <font>
      <b/>
      <sz val="11"/>
      <color rgb="FF3D3D3D"/>
      <name val="Calibri"/>
      <family val="2"/>
      <scheme val="minor"/>
    </font>
    <font>
      <sz val="10"/>
      <name val="Calibri"/>
      <family val="2"/>
      <scheme val="minor"/>
    </font>
    <font>
      <b/>
      <sz val="10"/>
      <name val="Calibri"/>
      <family val="2"/>
      <scheme val="minor"/>
    </font>
    <font>
      <b/>
      <sz val="16"/>
      <color theme="1"/>
      <name val="Calibri"/>
      <family val="2"/>
    </font>
    <font>
      <b/>
      <sz val="12"/>
      <color theme="1"/>
      <name val="Calibri"/>
      <family val="2"/>
    </font>
    <font>
      <sz val="12"/>
      <color theme="1"/>
      <name val="+mn-cs"/>
      <family val="2"/>
    </font>
    <font>
      <sz val="11"/>
      <color theme="1"/>
      <name val="+mn-cs"/>
      <family val="2"/>
    </font>
    <font>
      <sz val="11"/>
      <color theme="1"/>
      <name val="Calibri"/>
      <family val="2"/>
    </font>
    <font>
      <b/>
      <sz val="12"/>
      <name val="Calibri"/>
      <family val="2"/>
    </font>
    <font>
      <sz val="12"/>
      <name val="Calibri"/>
      <family val="2"/>
    </font>
    <font>
      <sz val="11"/>
      <name val="Calibri"/>
      <family val="2"/>
    </font>
    <font>
      <sz val="14"/>
      <name val="Calibri"/>
      <family val="2"/>
    </font>
    <font>
      <b/>
      <sz val="16"/>
      <name val="Calibri"/>
      <family val="2"/>
    </font>
  </fonts>
  <fills count="5">
    <fill>
      <patternFill/>
    </fill>
    <fill>
      <patternFill patternType="gray125"/>
    </fill>
    <fill>
      <patternFill patternType="solid">
        <fgColor theme="0" tint="-0.04997999966144562"/>
        <bgColor indexed="64"/>
      </patternFill>
    </fill>
    <fill>
      <patternFill patternType="solid">
        <fgColor rgb="FFFFFFFF"/>
        <bgColor indexed="64"/>
      </patternFill>
    </fill>
    <fill>
      <patternFill patternType="solid">
        <fgColor theme="0"/>
        <bgColor indexed="64"/>
      </patternFill>
    </fill>
  </fills>
  <borders count="11">
    <border>
      <left/>
      <right/>
      <top/>
      <bottom/>
      <diagonal/>
    </border>
    <border>
      <left style="thin"/>
      <right style="thin"/>
      <top style="thin"/>
      <bottom style="thin"/>
    </border>
    <border>
      <left style="thin"/>
      <right style="thin"/>
      <top style="thin"/>
      <bottom/>
    </border>
    <border>
      <left/>
      <right/>
      <top/>
      <bottom style="thin"/>
    </border>
    <border>
      <left style="thin"/>
      <right style="thin"/>
      <top/>
      <bottom style="thin"/>
    </border>
    <border>
      <left style="thin"/>
      <right/>
      <top style="thin"/>
      <bottom style="thin"/>
    </border>
    <border>
      <left style="thin"/>
      <right style="thin"/>
      <top/>
      <bottom/>
    </border>
    <border>
      <left/>
      <right style="thin"/>
      <top style="thin"/>
      <bottom style="thin"/>
    </border>
    <border>
      <left/>
      <right/>
      <top style="thin"/>
      <bottom style="thin"/>
    </border>
    <border>
      <left/>
      <right style="thin"/>
      <top style="thin"/>
      <bottom/>
    </border>
    <border>
      <left/>
      <right style="thin"/>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44" fontId="0" fillId="0" borderId="0" applyFont="0" applyFill="0" applyBorder="0" applyAlignment="0" applyProtection="0"/>
  </cellStyleXfs>
  <cellXfs count="181">
    <xf numFmtId="0" fontId="0" fillId="0" borderId="0" xfId="0"/>
    <xf numFmtId="0" fontId="2" fillId="0" borderId="1" xfId="0" applyFont="1" applyBorder="1" applyAlignment="1">
      <alignment horizontal="center"/>
    </xf>
    <xf numFmtId="0" fontId="2" fillId="0" borderId="2" xfId="0" applyFont="1" applyBorder="1" applyAlignment="1">
      <alignment horizontal="center"/>
    </xf>
    <xf numFmtId="0" fontId="2" fillId="0" borderId="0" xfId="0" applyFont="1"/>
    <xf numFmtId="0" fontId="2" fillId="0" borderId="0" xfId="0" applyFont="1" applyAlignment="1">
      <alignment horizontal="center" vertical="center" wrapText="1"/>
    </xf>
    <xf numFmtId="0" fontId="0" fillId="0" borderId="0" xfId="0" applyAlignment="1">
      <alignment horizontal="center" vertical="center"/>
    </xf>
    <xf numFmtId="0" fontId="3" fillId="0" borderId="1" xfId="0" applyFont="1" applyBorder="1" applyAlignment="1">
      <alignment horizontal="left" vertical="center"/>
    </xf>
    <xf numFmtId="0" fontId="6" fillId="0" borderId="0" xfId="0" applyFont="1" applyAlignment="1">
      <alignment horizontal="left"/>
    </xf>
    <xf numFmtId="0" fontId="8" fillId="0" borderId="0" xfId="0" applyFont="1" applyAlignment="1">
      <alignment horizontal="left" vertical="center"/>
    </xf>
    <xf numFmtId="0" fontId="3" fillId="2" borderId="1" xfId="0" applyFont="1" applyFill="1" applyBorder="1" applyAlignment="1">
      <alignment horizontal="left" vertical="center"/>
    </xf>
    <xf numFmtId="0" fontId="6" fillId="0" borderId="0" xfId="0" applyFont="1" applyAlignment="1">
      <alignment horizontal="center"/>
    </xf>
    <xf numFmtId="0" fontId="13" fillId="0" borderId="0" xfId="0" applyFont="1" applyAlignment="1">
      <alignment horizontal="right"/>
    </xf>
    <xf numFmtId="0" fontId="12" fillId="0" borderId="0" xfId="0" applyFont="1"/>
    <xf numFmtId="0" fontId="11" fillId="0" borderId="0" xfId="0" applyFont="1" applyAlignment="1">
      <alignment horizontal="left" vertical="center"/>
    </xf>
    <xf numFmtId="0" fontId="3" fillId="0" borderId="0" xfId="0" applyFont="1" applyAlignment="1">
      <alignment vertical="center"/>
    </xf>
    <xf numFmtId="0" fontId="5" fillId="0" borderId="0" xfId="0" applyFont="1" applyAlignment="1">
      <alignment horizontal="center"/>
    </xf>
    <xf numFmtId="0" fontId="5" fillId="0" borderId="0" xfId="0" applyFont="1" applyAlignment="1">
      <alignment horizontal="center" vertical="center"/>
    </xf>
    <xf numFmtId="1" fontId="12" fillId="0" borderId="1" xfId="21" applyNumberFormat="1" applyFont="1" applyBorder="1" applyAlignment="1">
      <alignment horizontal="center" vertical="center"/>
    </xf>
    <xf numFmtId="1" fontId="11" fillId="2" borderId="1" xfId="21" applyNumberFormat="1" applyFont="1" applyFill="1" applyBorder="1" applyAlignment="1">
      <alignment horizontal="center" vertical="center"/>
    </xf>
    <xf numFmtId="1" fontId="12" fillId="2" borderId="1" xfId="21" applyNumberFormat="1" applyFont="1" applyFill="1" applyBorder="1" applyAlignment="1">
      <alignment horizontal="center" vertical="center"/>
    </xf>
    <xf numFmtId="0" fontId="2" fillId="0" borderId="0" xfId="0" applyFont="1" applyAlignment="1">
      <alignment horizontal="center" vertical="center"/>
    </xf>
    <xf numFmtId="1" fontId="12" fillId="0" borderId="0" xfId="21" applyNumberFormat="1" applyFont="1" applyAlignment="1">
      <alignment horizontal="center" vertical="center"/>
    </xf>
    <xf numFmtId="164" fontId="12" fillId="0" borderId="0" xfId="21" applyFont="1" applyAlignment="1">
      <alignment horizontal="center" vertical="center"/>
    </xf>
    <xf numFmtId="0" fontId="12" fillId="0" borderId="0" xfId="21" applyNumberFormat="1" applyFont="1" applyAlignment="1">
      <alignment horizontal="center" vertical="center"/>
    </xf>
    <xf numFmtId="166" fontId="12" fillId="0" borderId="0" xfId="21" applyNumberFormat="1" applyFont="1" applyAlignment="1">
      <alignment horizontal="center" vertical="center"/>
    </xf>
    <xf numFmtId="167" fontId="12" fillId="0" borderId="0" xfId="21" applyNumberFormat="1" applyFont="1" applyAlignment="1">
      <alignment horizontal="center" vertical="center"/>
    </xf>
    <xf numFmtId="0" fontId="12" fillId="0" borderId="0" xfId="0" applyFont="1" applyAlignment="1">
      <alignment horizontal="center" vertical="center"/>
    </xf>
    <xf numFmtId="0" fontId="8" fillId="0" borderId="0" xfId="0" applyFont="1" applyAlignment="1">
      <alignment horizontal="center" vertical="center"/>
    </xf>
    <xf numFmtId="166" fontId="8" fillId="0" borderId="0" xfId="21" applyNumberFormat="1" applyFont="1" applyAlignment="1">
      <alignment horizontal="center" vertical="center"/>
    </xf>
    <xf numFmtId="1" fontId="11" fillId="2" borderId="0" xfId="21" applyNumberFormat="1" applyFont="1" applyFill="1" applyAlignment="1">
      <alignment horizontal="center" vertical="center"/>
    </xf>
    <xf numFmtId="164" fontId="11" fillId="2" borderId="0" xfId="21" applyFont="1" applyFill="1" applyAlignment="1">
      <alignment horizontal="center" vertical="center"/>
    </xf>
    <xf numFmtId="0" fontId="11" fillId="2" borderId="0" xfId="21" applyNumberFormat="1" applyFont="1" applyFill="1" applyAlignment="1">
      <alignment horizontal="center" vertical="center"/>
    </xf>
    <xf numFmtId="166" fontId="11" fillId="2" borderId="0" xfId="21" applyNumberFormat="1" applyFont="1" applyFill="1" applyAlignment="1">
      <alignment horizontal="center" vertical="center"/>
    </xf>
    <xf numFmtId="167" fontId="11" fillId="2" borderId="0" xfId="21" applyNumberFormat="1" applyFont="1" applyFill="1" applyAlignment="1">
      <alignment horizontal="center" vertical="center"/>
    </xf>
    <xf numFmtId="0" fontId="11" fillId="2" borderId="0" xfId="0" applyFont="1" applyFill="1" applyAlignment="1">
      <alignment horizontal="center" vertical="center"/>
    </xf>
    <xf numFmtId="0" fontId="9" fillId="2" borderId="0" xfId="0" applyFont="1" applyFill="1" applyAlignment="1">
      <alignment horizontal="center" vertical="center"/>
    </xf>
    <xf numFmtId="166" fontId="9" fillId="2" borderId="0" xfId="21" applyNumberFormat="1" applyFont="1" applyFill="1" applyAlignment="1">
      <alignment horizontal="center" vertical="center"/>
    </xf>
    <xf numFmtId="164" fontId="12" fillId="0" borderId="0" xfId="21" applyFont="1" applyAlignment="1">
      <alignment vertical="center"/>
    </xf>
    <xf numFmtId="1" fontId="12" fillId="2" borderId="0" xfId="21" applyNumberFormat="1" applyFont="1" applyFill="1" applyAlignment="1">
      <alignment horizontal="center" vertical="center"/>
    </xf>
    <xf numFmtId="164" fontId="12" fillId="2" borderId="0" xfId="21" applyFont="1" applyFill="1" applyAlignment="1">
      <alignment horizontal="center" vertical="center"/>
    </xf>
    <xf numFmtId="166" fontId="12" fillId="2" borderId="0" xfId="21" applyNumberFormat="1" applyFont="1" applyFill="1" applyAlignment="1">
      <alignment horizontal="center" vertical="center"/>
    </xf>
    <xf numFmtId="167" fontId="12" fillId="2" borderId="0" xfId="21" applyNumberFormat="1" applyFont="1" applyFill="1" applyAlignment="1">
      <alignment horizontal="center" vertical="center"/>
    </xf>
    <xf numFmtId="0" fontId="12" fillId="2" borderId="0" xfId="0" applyFont="1" applyFill="1" applyAlignment="1">
      <alignment horizontal="center" vertical="center"/>
    </xf>
    <xf numFmtId="0" fontId="8" fillId="2" borderId="0" xfId="0" applyFont="1" applyFill="1" applyAlignment="1">
      <alignment horizontal="center" vertical="center"/>
    </xf>
    <xf numFmtId="166" fontId="8" fillId="2" borderId="0" xfId="21" applyNumberFormat="1" applyFont="1" applyFill="1" applyAlignment="1">
      <alignment horizontal="center" vertical="center"/>
    </xf>
    <xf numFmtId="0" fontId="4" fillId="0" borderId="0" xfId="20" applyBorder="1" applyAlignment="1">
      <alignment horizontal="center" vertical="center" wrapText="1"/>
    </xf>
    <xf numFmtId="0" fontId="0" fillId="0" borderId="0" xfId="0" applyAlignment="1">
      <alignment horizontal="center" vertical="center" wrapText="1"/>
    </xf>
    <xf numFmtId="0" fontId="16" fillId="0" borderId="0" xfId="0" applyFont="1"/>
    <xf numFmtId="0" fontId="14" fillId="0" borderId="1" xfId="0" applyFont="1" applyBorder="1" applyAlignment="1">
      <alignment horizontal="center" vertical="center" wrapText="1"/>
    </xf>
    <xf numFmtId="14" fontId="16" fillId="3" borderId="1"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0" xfId="20" applyFont="1" applyBorder="1" applyAlignment="1">
      <alignment horizontal="center" vertical="center" wrapText="1"/>
    </xf>
    <xf numFmtId="0" fontId="4" fillId="3" borderId="0" xfId="20" applyFill="1" applyBorder="1" applyAlignment="1">
      <alignment horizontal="center" vertical="center" wrapText="1"/>
    </xf>
    <xf numFmtId="0" fontId="17" fillId="3" borderId="0" xfId="0" applyFont="1" applyFill="1" applyAlignment="1">
      <alignment horizontal="center" vertical="center" wrapText="1"/>
    </xf>
    <xf numFmtId="0" fontId="18" fillId="3" borderId="0" xfId="0" applyFont="1" applyFill="1" applyAlignment="1">
      <alignment horizontal="center" vertical="center" wrapText="1"/>
    </xf>
    <xf numFmtId="14" fontId="17" fillId="3" borderId="0" xfId="0" applyNumberFormat="1" applyFont="1" applyFill="1" applyAlignment="1">
      <alignment horizontal="center" vertical="center" wrapText="1"/>
    </xf>
    <xf numFmtId="0" fontId="2" fillId="0" borderId="1" xfId="0" applyFont="1" applyBorder="1" applyAlignment="1">
      <alignment horizontal="center" vertical="center" wrapText="1"/>
    </xf>
    <xf numFmtId="0" fontId="4" fillId="0" borderId="0" xfId="20" applyFill="1" applyBorder="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14" fontId="19" fillId="0" borderId="0" xfId="0" applyNumberFormat="1" applyFont="1" applyAlignment="1">
      <alignment horizontal="center" vertical="center" wrapText="1"/>
    </xf>
    <xf numFmtId="0" fontId="19" fillId="3" borderId="0" xfId="0" applyFont="1" applyFill="1" applyAlignment="1">
      <alignment horizontal="center" vertical="center" wrapText="1"/>
    </xf>
    <xf numFmtId="0" fontId="20" fillId="3" borderId="0" xfId="0" applyFont="1" applyFill="1" applyAlignment="1">
      <alignment horizontal="center" vertical="center" wrapText="1"/>
    </xf>
    <xf numFmtId="14" fontId="19" fillId="3" borderId="0" xfId="0" applyNumberFormat="1" applyFont="1" applyFill="1" applyAlignment="1">
      <alignment horizontal="center" vertical="center" wrapText="1"/>
    </xf>
    <xf numFmtId="14" fontId="0" fillId="0" borderId="0" xfId="0" applyNumberFormat="1" applyAlignment="1">
      <alignment horizontal="center" vertical="center" wrapText="1"/>
    </xf>
    <xf numFmtId="14" fontId="16" fillId="0" borderId="1" xfId="0" applyNumberFormat="1" applyFont="1" applyBorder="1" applyAlignment="1">
      <alignment horizontal="center" vertical="center" wrapText="1"/>
    </xf>
    <xf numFmtId="0" fontId="22" fillId="0" borderId="0" xfId="0" applyFont="1" applyAlignment="1">
      <alignment horizontal="center" vertical="center" wrapText="1"/>
    </xf>
    <xf numFmtId="0" fontId="23" fillId="0" borderId="0" xfId="0" applyFont="1" applyAlignment="1">
      <alignment horizontal="center" vertical="center" wrapText="1"/>
    </xf>
    <xf numFmtId="14" fontId="22" fillId="0" borderId="0" xfId="0" applyNumberFormat="1" applyFont="1" applyAlignment="1">
      <alignment horizontal="center" vertical="center" wrapText="1"/>
    </xf>
    <xf numFmtId="168" fontId="0" fillId="0" borderId="0" xfId="0" applyNumberFormat="1"/>
    <xf numFmtId="168" fontId="17" fillId="3" borderId="0" xfId="0" applyNumberFormat="1" applyFont="1" applyFill="1" applyAlignment="1">
      <alignment horizontal="center" vertical="center" wrapText="1"/>
    </xf>
    <xf numFmtId="168" fontId="16" fillId="0" borderId="0" xfId="0" applyNumberFormat="1" applyFont="1"/>
    <xf numFmtId="168" fontId="21" fillId="3" borderId="0" xfId="0" applyNumberFormat="1" applyFont="1" applyFill="1" applyAlignment="1">
      <alignment horizontal="center" vertical="center" wrapText="1"/>
    </xf>
    <xf numFmtId="168" fontId="0" fillId="0" borderId="0" xfId="23" applyNumberFormat="1" applyFont="1"/>
    <xf numFmtId="168" fontId="19" fillId="0" borderId="0" xfId="23" applyNumberFormat="1" applyFont="1" applyFill="1" applyBorder="1" applyAlignment="1">
      <alignment horizontal="center" vertical="center" wrapText="1"/>
    </xf>
    <xf numFmtId="168" fontId="0" fillId="0" borderId="0" xfId="23" applyNumberFormat="1" applyFont="1" applyFill="1" applyBorder="1" applyAlignment="1">
      <alignment horizontal="center" vertical="center" wrapText="1"/>
    </xf>
    <xf numFmtId="168" fontId="22" fillId="0" borderId="0" xfId="23" applyNumberFormat="1" applyFont="1" applyFill="1" applyBorder="1" applyAlignment="1">
      <alignment horizontal="center" vertical="center" wrapText="1"/>
    </xf>
    <xf numFmtId="168" fontId="3" fillId="0" borderId="0" xfId="23" applyNumberFormat="1" applyFont="1" applyAlignment="1">
      <alignment vertical="center"/>
    </xf>
    <xf numFmtId="169" fontId="0" fillId="0" borderId="0" xfId="0" applyNumberFormat="1"/>
    <xf numFmtId="169" fontId="2" fillId="0" borderId="1" xfId="0" applyNumberFormat="1" applyFont="1" applyBorder="1" applyAlignment="1">
      <alignment horizontal="center" vertical="center" wrapText="1"/>
    </xf>
    <xf numFmtId="169" fontId="2" fillId="0" borderId="1" xfId="0" applyNumberFormat="1" applyFont="1" applyBorder="1" applyAlignment="1">
      <alignment horizontal="center" vertical="center"/>
    </xf>
    <xf numFmtId="169" fontId="12" fillId="0" borderId="1" xfId="21" applyNumberFormat="1" applyFont="1" applyBorder="1" applyAlignment="1">
      <alignment horizontal="center" vertical="center"/>
    </xf>
    <xf numFmtId="169" fontId="11" fillId="2" borderId="1" xfId="21" applyNumberFormat="1" applyFont="1" applyFill="1" applyBorder="1" applyAlignment="1">
      <alignment horizontal="center" vertical="center"/>
    </xf>
    <xf numFmtId="169" fontId="12" fillId="2" borderId="1" xfId="21" applyNumberFormat="1" applyFont="1" applyFill="1" applyBorder="1" applyAlignment="1">
      <alignment horizontal="center" vertical="center"/>
    </xf>
    <xf numFmtId="169" fontId="0" fillId="0" borderId="0" xfId="0" applyNumberFormat="1" applyAlignment="1">
      <alignment horizontal="center" vertical="center"/>
    </xf>
    <xf numFmtId="169" fontId="12" fillId="4" borderId="1" xfId="21" applyNumberFormat="1" applyFont="1" applyFill="1" applyBorder="1" applyAlignment="1">
      <alignment horizontal="center" vertical="center"/>
    </xf>
    <xf numFmtId="169" fontId="11" fillId="0" borderId="3" xfId="0" applyNumberFormat="1" applyFont="1" applyBorder="1" applyAlignment="1">
      <alignment horizontal="center" vertical="center"/>
    </xf>
    <xf numFmtId="1" fontId="0" fillId="0" borderId="0" xfId="0" applyNumberFormat="1"/>
    <xf numFmtId="1" fontId="2" fillId="0" borderId="1" xfId="0" applyNumberFormat="1" applyFont="1" applyBorder="1" applyAlignment="1">
      <alignment horizontal="center" vertical="center" wrapText="1"/>
    </xf>
    <xf numFmtId="1" fontId="12" fillId="0" borderId="1" xfId="0" applyNumberFormat="1" applyFont="1" applyBorder="1" applyAlignment="1">
      <alignment horizontal="center" vertical="center"/>
    </xf>
    <xf numFmtId="1" fontId="11" fillId="2" borderId="1" xfId="0" applyNumberFormat="1" applyFont="1" applyFill="1" applyBorder="1" applyAlignment="1">
      <alignment horizontal="center" vertical="center"/>
    </xf>
    <xf numFmtId="1" fontId="12" fillId="2" borderId="1" xfId="0" applyNumberFormat="1" applyFont="1" applyFill="1" applyBorder="1" applyAlignment="1">
      <alignment horizontal="center" vertical="center"/>
    </xf>
    <xf numFmtId="1" fontId="0" fillId="0" borderId="0" xfId="0" applyNumberFormat="1" applyAlignment="1">
      <alignment horizontal="center" vertical="center"/>
    </xf>
    <xf numFmtId="1" fontId="3" fillId="4" borderId="0" xfId="0" applyNumberFormat="1" applyFont="1" applyFill="1" applyAlignment="1">
      <alignment horizontal="right" vertical="center"/>
    </xf>
    <xf numFmtId="1" fontId="12" fillId="4" borderId="1" xfId="22" applyNumberFormat="1" applyFont="1" applyFill="1" applyBorder="1" applyAlignment="1">
      <alignment horizontal="center" vertical="center"/>
    </xf>
    <xf numFmtId="49" fontId="2" fillId="0" borderId="1" xfId="0" applyNumberFormat="1" applyFont="1" applyBorder="1" applyAlignment="1">
      <alignment horizontal="center" vertical="center" wrapText="1"/>
    </xf>
    <xf numFmtId="0" fontId="16" fillId="0" borderId="0" xfId="0" applyFont="1" applyAlignment="1">
      <alignment horizontal="center" vertical="center" wrapText="1"/>
    </xf>
    <xf numFmtId="0" fontId="14" fillId="0" borderId="0" xfId="0" applyFont="1" applyAlignment="1">
      <alignment horizontal="center" vertical="center" wrapText="1"/>
    </xf>
    <xf numFmtId="8" fontId="16" fillId="0" borderId="0" xfId="0" applyNumberFormat="1" applyFont="1" applyAlignment="1">
      <alignment horizontal="center" vertical="center" wrapText="1"/>
    </xf>
    <xf numFmtId="14" fontId="16" fillId="0" borderId="0" xfId="0" applyNumberFormat="1" applyFont="1" applyAlignment="1">
      <alignment horizontal="center" vertical="center" wrapText="1"/>
    </xf>
    <xf numFmtId="0" fontId="14" fillId="3" borderId="1" xfId="0" applyFont="1" applyFill="1" applyBorder="1" applyAlignment="1">
      <alignment horizontal="center" vertical="center" wrapText="1"/>
    </xf>
    <xf numFmtId="0" fontId="0" fillId="0" borderId="0" xfId="0" applyAlignment="1">
      <alignment horizontal="center"/>
    </xf>
    <xf numFmtId="0" fontId="14" fillId="0" borderId="0" xfId="0" applyFont="1" applyAlignment="1">
      <alignment horizontal="center"/>
    </xf>
    <xf numFmtId="0" fontId="14" fillId="0" borderId="0" xfId="0" applyFont="1" applyAlignment="1">
      <alignment horizontal="center" vertical="center"/>
    </xf>
    <xf numFmtId="168" fontId="16" fillId="0" borderId="0" xfId="23" applyNumberFormat="1" applyFont="1"/>
    <xf numFmtId="0" fontId="2" fillId="0" borderId="0" xfId="0" applyFont="1" applyAlignment="1">
      <alignment vertical="center" wrapText="1"/>
    </xf>
    <xf numFmtId="0" fontId="4" fillId="0" borderId="0" xfId="20" applyBorder="1" applyAlignment="1">
      <alignment vertical="center" wrapText="1"/>
    </xf>
    <xf numFmtId="0" fontId="0" fillId="0" borderId="0" xfId="0" applyAlignment="1">
      <alignment vertical="center" wrapText="1"/>
    </xf>
    <xf numFmtId="0" fontId="2" fillId="0" borderId="4" xfId="0" applyFont="1" applyBorder="1"/>
    <xf numFmtId="49" fontId="13" fillId="0" borderId="0" xfId="0" applyNumberFormat="1" applyFont="1" applyAlignment="1">
      <alignment horizontal="left"/>
    </xf>
    <xf numFmtId="0" fontId="26" fillId="0" borderId="1" xfId="0" applyFont="1" applyBorder="1" applyAlignment="1">
      <alignment horizontal="center" vertical="center" wrapText="1"/>
    </xf>
    <xf numFmtId="14" fontId="25" fillId="0" borderId="1" xfId="0" applyNumberFormat="1" applyFont="1" applyBorder="1" applyAlignment="1">
      <alignment horizontal="center" vertical="center" wrapText="1"/>
    </xf>
    <xf numFmtId="0" fontId="28" fillId="0" borderId="1" xfId="0" applyFont="1" applyBorder="1" applyAlignment="1">
      <alignment horizontal="center" vertical="center" wrapText="1"/>
    </xf>
    <xf numFmtId="14" fontId="27" fillId="0" borderId="1" xfId="0" applyNumberFormat="1" applyFont="1" applyBorder="1" applyAlignment="1">
      <alignment horizontal="center" vertical="center" wrapText="1"/>
    </xf>
    <xf numFmtId="169" fontId="2" fillId="0" borderId="1" xfId="0" applyNumberFormat="1" applyFont="1" applyBorder="1" applyAlignment="1">
      <alignment horizontal="center" vertical="center" wrapText="1"/>
    </xf>
    <xf numFmtId="169" fontId="2" fillId="0" borderId="1" xfId="0" applyNumberFormat="1" applyFont="1" applyBorder="1" applyAlignment="1">
      <alignment horizontal="center" vertical="center"/>
    </xf>
    <xf numFmtId="169" fontId="11" fillId="0" borderId="3" xfId="0" applyNumberFormat="1"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10" fillId="4" borderId="0" xfId="0" applyFont="1" applyFill="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4" fillId="0" borderId="2" xfId="20" applyBorder="1" applyAlignment="1">
      <alignment horizontal="center" vertical="center" wrapText="1"/>
    </xf>
    <xf numFmtId="0" fontId="4" fillId="0" borderId="4" xfId="2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alignment horizontal="center" vertical="center"/>
    </xf>
    <xf numFmtId="0" fontId="2" fillId="0" borderId="1" xfId="0" applyFont="1" applyBorder="1" applyAlignment="1">
      <alignment horizontal="center" vertical="center" wrapText="1"/>
    </xf>
    <xf numFmtId="0" fontId="4" fillId="0" borderId="1" xfId="20" applyFill="1" applyBorder="1" applyAlignment="1">
      <alignment horizontal="center"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8" fontId="16" fillId="0" borderId="1" xfId="0" applyNumberFormat="1" applyFont="1" applyBorder="1" applyAlignment="1">
      <alignment horizontal="center" vertical="center" wrapText="1"/>
    </xf>
    <xf numFmtId="0" fontId="4" fillId="3" borderId="1" xfId="20" applyFill="1" applyBorder="1" applyAlignment="1">
      <alignment horizontal="center" vertical="center" wrapText="1"/>
    </xf>
    <xf numFmtId="0" fontId="16"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8" fontId="16" fillId="3" borderId="1" xfId="0" applyNumberFormat="1"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168" fontId="2" fillId="0" borderId="2" xfId="23" applyNumberFormat="1" applyFont="1" applyBorder="1" applyAlignment="1">
      <alignment horizontal="center" vertical="center" wrapText="1"/>
    </xf>
    <xf numFmtId="168" fontId="2" fillId="0" borderId="6" xfId="23" applyNumberFormat="1" applyFont="1" applyBorder="1" applyAlignment="1">
      <alignment horizontal="center" vertical="center" wrapText="1"/>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3" fillId="0" borderId="0" xfId="0" applyFont="1" applyAlignment="1">
      <alignment horizontal="center"/>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0" fillId="0" borderId="2" xfId="0" applyBorder="1" applyAlignment="1">
      <alignment horizontal="center" vertical="center"/>
    </xf>
    <xf numFmtId="0" fontId="0" fillId="0" borderId="6" xfId="0" applyBorder="1" applyAlignment="1">
      <alignment horizontal="center" vertical="center"/>
    </xf>
    <xf numFmtId="0" fontId="24" fillId="0" borderId="0" xfId="0" applyFont="1" applyAlignment="1">
      <alignment horizontal="center" vertical="center"/>
    </xf>
    <xf numFmtId="8" fontId="25" fillId="0" borderId="1" xfId="0" applyNumberFormat="1" applyFont="1" applyBorder="1" applyAlignment="1">
      <alignment horizontal="center" vertical="center" wrapText="1"/>
    </xf>
    <xf numFmtId="0" fontId="14" fillId="0" borderId="2" xfId="0" applyFont="1" applyBorder="1" applyAlignment="1">
      <alignment horizontal="center" vertical="center" wrapText="1"/>
    </xf>
    <xf numFmtId="0" fontId="14" fillId="0" borderId="6" xfId="0" applyFont="1" applyBorder="1" applyAlignment="1">
      <alignment horizontal="center" vertical="center" wrapText="1"/>
    </xf>
    <xf numFmtId="168" fontId="2" fillId="0" borderId="2" xfId="0" applyNumberFormat="1" applyFont="1" applyBorder="1" applyAlignment="1">
      <alignment horizontal="center" vertical="center" wrapText="1"/>
    </xf>
    <xf numFmtId="168" fontId="2" fillId="0" borderId="6" xfId="0" applyNumberFormat="1" applyFont="1" applyBorder="1" applyAlignment="1">
      <alignment horizontal="center" vertical="center" wrapText="1"/>
    </xf>
    <xf numFmtId="0" fontId="25" fillId="0" borderId="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 xfId="20" applyBorder="1" applyAlignment="1">
      <alignment horizontal="center" vertical="center" wrapText="1"/>
    </xf>
    <xf numFmtId="0" fontId="0" fillId="0" borderId="1" xfId="0" applyBorder="1" applyAlignment="1">
      <alignment horizontal="center" vertical="center" wrapText="1"/>
    </xf>
    <xf numFmtId="0" fontId="14" fillId="0" borderId="4" xfId="0" applyFont="1" applyBorder="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xf>
    <xf numFmtId="168" fontId="14" fillId="0" borderId="2" xfId="0" applyNumberFormat="1" applyFont="1" applyBorder="1" applyAlignment="1">
      <alignment horizontal="center" vertical="center" wrapText="1"/>
    </xf>
    <xf numFmtId="168" fontId="14" fillId="0" borderId="6" xfId="0" applyNumberFormat="1" applyFont="1" applyBorder="1" applyAlignment="1">
      <alignment horizontal="center" vertical="center" wrapText="1"/>
    </xf>
    <xf numFmtId="0" fontId="26" fillId="0" borderId="1" xfId="0" applyFont="1" applyBorder="1" applyAlignment="1">
      <alignment horizontal="center" vertical="center" wrapText="1"/>
    </xf>
    <xf numFmtId="0" fontId="5" fillId="0" borderId="0" xfId="0" applyFont="1" applyAlignment="1">
      <alignment horizontal="center"/>
    </xf>
    <xf numFmtId="0" fontId="14" fillId="0" borderId="2" xfId="20" applyFont="1" applyBorder="1" applyAlignment="1">
      <alignment horizontal="center" vertical="center" wrapText="1"/>
    </xf>
    <xf numFmtId="0" fontId="14" fillId="0" borderId="4" xfId="20" applyFont="1" applyBorder="1" applyAlignment="1">
      <alignment horizontal="center" vertical="center" wrapText="1"/>
    </xf>
    <xf numFmtId="0" fontId="7" fillId="0" borderId="2" xfId="0" applyFont="1" applyBorder="1" applyAlignment="1">
      <alignment horizontal="center" vertical="center"/>
    </xf>
    <xf numFmtId="0" fontId="7" fillId="0" borderId="6" xfId="0" applyFont="1" applyBorder="1" applyAlignment="1">
      <alignment horizontal="center" vertical="center"/>
    </xf>
    <xf numFmtId="0" fontId="14" fillId="0" borderId="1" xfId="20" applyFont="1" applyBorder="1" applyAlignment="1">
      <alignment horizontal="center" vertical="center" wrapText="1"/>
    </xf>
    <xf numFmtId="0" fontId="28" fillId="0" borderId="1" xfId="0" applyFont="1" applyBorder="1" applyAlignment="1">
      <alignment horizontal="center" vertical="center" wrapText="1"/>
    </xf>
    <xf numFmtId="8" fontId="27" fillId="0" borderId="1" xfId="0" applyNumberFormat="1" applyFont="1" applyBorder="1" applyAlignment="1">
      <alignment horizontal="center" vertical="center" wrapText="1"/>
    </xf>
    <xf numFmtId="0" fontId="27" fillId="0" borderId="1" xfId="0" applyFont="1" applyBorder="1" applyAlignment="1">
      <alignment horizontal="center" vertical="center" wrapText="1"/>
    </xf>
    <xf numFmtId="0" fontId="16"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8" fontId="16"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14" fontId="16" fillId="0" borderId="1" xfId="0" applyNumberFormat="1" applyFont="1" applyFill="1" applyBorder="1" applyAlignment="1">
      <alignment horizontal="center" vertical="center" wrapText="1"/>
    </xf>
    <xf numFmtId="15" fontId="16" fillId="3" borderId="1" xfId="0" applyNumberFormat="1" applyFont="1" applyFill="1" applyBorder="1" applyAlignment="1">
      <alignment horizontal="center" vertical="center" wrapText="1"/>
    </xf>
    <xf numFmtId="15" fontId="16" fillId="0" borderId="1" xfId="0" applyNumberFormat="1" applyFont="1" applyFill="1" applyBorder="1" applyAlignment="1">
      <alignment horizontal="center" vertical="center" wrapText="1"/>
    </xf>
  </cellXfs>
  <cellStyles count="10">
    <cellStyle name="Normal" xfId="0"/>
    <cellStyle name="Percent" xfId="15"/>
    <cellStyle name="Currency" xfId="16"/>
    <cellStyle name="Currency [0]" xfId="17"/>
    <cellStyle name="Comma" xfId="18"/>
    <cellStyle name="Comma [0]" xfId="19"/>
    <cellStyle name="Hipervínculo" xfId="20"/>
    <cellStyle name="Moneda [0]" xfId="21"/>
    <cellStyle name="Millares" xfId="22"/>
    <cellStyle name="Moneda"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8"/>
    </mc:Choice>
    <mc:Fallback>
      <c:style val="8"/>
    </mc:Fallback>
  </mc:AlternateContent>
  <c:chart>
    <c:autoTitleDeleted val="0"/>
    <c:title>
      <c:tx>
        <c:rich>
          <a:bodyPr vert="horz" rot="0" anchor="ctr"/>
          <a:lstStyle/>
          <a:p>
            <a:pPr algn="ctr">
              <a:defRPr/>
            </a:pPr>
            <a:r>
              <a:rPr lang="en-US" cap="none" sz="1600" u="none" baseline="0">
                <a:latin typeface="Calibri"/>
                <a:ea typeface="Calibri"/>
                <a:cs typeface="Calibri"/>
              </a:rPr>
              <a:t>VR.</a:t>
            </a:r>
            <a:r>
              <a:rPr lang="en-US" cap="none" sz="1600" u="none" baseline="0">
                <a:latin typeface="Calibri"/>
                <a:ea typeface="Calibri"/>
                <a:cs typeface="Calibri"/>
              </a:rPr>
              <a:t> CONTRATOS CELEBRADOS </a:t>
            </a:r>
            <a:r>
              <a:rPr lang="en-US" cap="none" sz="1600" u="none" baseline="0">
                <a:latin typeface="Calibri"/>
                <a:ea typeface="Calibri"/>
                <a:cs typeface="Calibri"/>
              </a:rPr>
              <a:t>
TOTAL EN URABA</a:t>
            </a:r>
          </a:p>
        </c:rich>
      </c:tx>
      <c:layout/>
      <c:overlay val="0"/>
      <c:spPr>
        <a:noFill/>
        <a:ln>
          <a:noFill/>
        </a:ln>
      </c:spPr>
    </c:title>
    <c:plotArea>
      <c:layout/>
      <c:barChart>
        <c:barDir val="col"/>
        <c:grouping val="clustered"/>
        <c:varyColors val="0"/>
        <c:ser>
          <c:idx val="0"/>
          <c:order val="0"/>
          <c:tx>
            <c:strRef>
              <c:f>RESUMEN!$B$52</c:f>
              <c:strCache>
                <c:ptCount val="1"/>
                <c:pt idx="0">
                  <c:v>TOTAL EN URABA</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6"/>
              </a:solidFill>
              <a:ln>
                <a:noFill/>
              </a:ln>
            </c:spPr>
          </c:dPt>
          <c:dLbls>
            <c:numFmt formatCode="General" sourceLinked="1"/>
            <c:spPr>
              <a:noFill/>
              <a:ln>
                <a:noFill/>
              </a:ln>
            </c:spPr>
            <c:txPr>
              <a:bodyPr vert="horz" rot="0" anchor="ctr"/>
              <a:lstStyle/>
              <a:p>
                <a:pPr algn="ctr">
                  <a:defRPr lang="en-US" cap="none" sz="1200" b="1" i="0" u="none" baseline="0">
                    <a:solidFill>
                      <a:schemeClr val="tx1"/>
                    </a:solidFill>
                    <a:latin typeface="+mn-lt"/>
                    <a:ea typeface="Calibri"/>
                    <a:cs typeface="Calibri"/>
                  </a:defRPr>
                </a:pPr>
              </a:p>
            </c:txPr>
            <c:showLegendKey val="0"/>
            <c:showVal val="1"/>
            <c:showBubbleSize val="0"/>
            <c:showCatName val="0"/>
            <c:showSerName val="0"/>
            <c:showPercent val="0"/>
          </c:dLbls>
          <c:cat>
            <c:strRef>
              <c:f>RESUMEN!$C$50:$G$50</c:f>
              <c:strCache/>
            </c:strRef>
          </c:cat>
          <c:val>
            <c:numRef>
              <c:f>RESUMEN!$C$52:$G$52</c:f>
              <c:numCache/>
            </c:numRef>
          </c:val>
        </c:ser>
        <c:axId val="14200436"/>
        <c:axId val="60695061"/>
      </c:barChart>
      <c:catAx>
        <c:axId val="14200436"/>
        <c:scaling>
          <c:orientation val="minMax"/>
        </c:scaling>
        <c:axPos val="b"/>
        <c:delete val="0"/>
        <c:numFmt formatCode="General" sourceLinked="0"/>
        <c:majorTickMark val="out"/>
        <c:minorTickMark val="none"/>
        <c:tickLblPos val="nextTo"/>
        <c:spPr>
          <a:noFill/>
          <a:ln w="6350" cap="flat" cmpd="sng">
            <a:solidFill>
              <a:schemeClr val="tx1">
                <a:tint val="75000"/>
              </a:schemeClr>
            </a:solidFill>
            <a:prstDash val="solid"/>
            <a:round/>
          </a:ln>
        </c:spPr>
        <c:txPr>
          <a:bodyPr/>
          <a:lstStyle/>
          <a:p>
            <a:pPr>
              <a:defRPr lang="en-US" cap="none" sz="1200" b="0" i="0" u="none" baseline="0">
                <a:solidFill>
                  <a:schemeClr val="tx1"/>
                </a:solidFill>
                <a:latin typeface="+mn-lt"/>
                <a:ea typeface="+mn-cs"/>
                <a:cs typeface="+mn-cs"/>
              </a:defRPr>
            </a:pPr>
          </a:p>
        </c:txPr>
        <c:crossAx val="60695061"/>
        <c:crosses val="autoZero"/>
        <c:auto val="1"/>
        <c:lblOffset val="100"/>
        <c:noMultiLvlLbl val="0"/>
      </c:catAx>
      <c:valAx>
        <c:axId val="60695061"/>
        <c:scaling>
          <c:orientation val="minMax"/>
        </c:scaling>
        <c:axPos val="l"/>
        <c:majorGridlines>
          <c:spPr>
            <a:ln w="6350" cap="flat" cmpd="sng">
              <a:solidFill>
                <a:schemeClr val="tx1">
                  <a:tint val="75000"/>
                </a:schemeClr>
              </a:solidFill>
              <a:prstDash val="solid"/>
              <a:round/>
            </a:ln>
          </c:spPr>
        </c:majorGridlines>
        <c:delete val="0"/>
        <c:numFmt formatCode="_-[$$-240A]\ * #,##0_-;\-[$$-240A]\ * #,##0_-;_-[$$-240A]\ * &quot;-&quot;??_-;_-@_-" sourceLinked="1"/>
        <c:majorTickMark val="out"/>
        <c:minorTickMark val="none"/>
        <c:tickLblPos val="nextTo"/>
        <c:spPr>
          <a:noFill/>
          <a:ln w="6350" cap="flat" cmpd="sng">
            <a:solidFill>
              <a:schemeClr val="tx1">
                <a:tint val="75000"/>
              </a:schemeClr>
            </a:solidFill>
            <a:prstDash val="solid"/>
            <a:round/>
          </a:ln>
        </c:spPr>
        <c:txPr>
          <a:bodyPr/>
          <a:lstStyle/>
          <a:p>
            <a:pPr>
              <a:defRPr lang="en-US" cap="none" sz="1100" b="0" i="0" u="none" baseline="0">
                <a:solidFill>
                  <a:schemeClr val="tx1"/>
                </a:solidFill>
                <a:latin typeface="+mn-lt"/>
                <a:ea typeface="+mn-cs"/>
                <a:cs typeface="+mn-cs"/>
              </a:defRPr>
            </a:pPr>
          </a:p>
        </c:txPr>
        <c:crossAx val="14200436"/>
        <c:crosses val="autoZero"/>
        <c:crossBetween val="between"/>
        <c:dispUnits/>
      </c:valAx>
      <c:spPr>
        <a:solidFill>
          <a:schemeClr val="bg1"/>
        </a:solidFill>
        <a:ln>
          <a:noFill/>
        </a:ln>
      </c:spPr>
    </c:plotArea>
    <c:plotVisOnly val="1"/>
    <c:dispBlanksAs val="gap"/>
    <c:showDLblsOverMax val="0"/>
  </c:chart>
  <c:spPr>
    <a:solidFill>
      <a:schemeClr val="bg1"/>
    </a:solidFill>
    <a:ln w="6350" cap="flat" cmpd="sng">
      <a:solidFill>
        <a:schemeClr val="tx1">
          <a:tint val="75000"/>
        </a:schemeClr>
      </a:solidFill>
      <a:prstDash val="solid"/>
      <a:round/>
    </a:ln>
  </c:spPr>
  <c:userShapes r:id="rId1"/>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600" b="1" i="0" u="none" baseline="0">
                <a:latin typeface="Calibri"/>
                <a:ea typeface="Calibri"/>
                <a:cs typeface="Calibri"/>
              </a:rPr>
              <a:t>VR. CONTRATOS CELEBRADOS </a:t>
            </a:r>
            <a:r>
              <a:rPr lang="en-US" cap="none" sz="1600" b="1" i="0" u="none" baseline="0">
                <a:latin typeface="Calibri"/>
                <a:ea typeface="Calibri"/>
                <a:cs typeface="Calibri"/>
              </a:rPr>
              <a:t>
TOTAL EN ANTIOQUIA</a:t>
            </a:r>
          </a:p>
        </c:rich>
      </c:tx>
      <c:layout/>
      <c:overlay val="0"/>
      <c:spPr>
        <a:noFill/>
        <a:ln>
          <a:noFill/>
        </a:ln>
      </c:spPr>
    </c:title>
    <c:plotArea>
      <c:layout>
        <c:manualLayout>
          <c:layoutTarget val="inner"/>
          <c:xMode val="edge"/>
          <c:yMode val="edge"/>
          <c:x val="0.085"/>
          <c:y val="0.203"/>
          <c:w val="0.8785"/>
          <c:h val="0.587"/>
        </c:manualLayout>
      </c:layout>
      <c:barChart>
        <c:barDir val="col"/>
        <c:grouping val="clustered"/>
        <c:varyColors val="0"/>
        <c:ser>
          <c:idx val="0"/>
          <c:order val="0"/>
          <c:tx>
            <c:strRef>
              <c:f>RESUMEN!$B$53</c:f>
              <c:strCache>
                <c:ptCount val="1"/>
                <c:pt idx="0">
                  <c:v>TOTAL EN ANTIOQUIA</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1200" b="1" u="none" baseline="0">
                    <a:latin typeface="Calibri"/>
                    <a:ea typeface="Calibri"/>
                    <a:cs typeface="Calibri"/>
                  </a:defRPr>
                </a:pPr>
              </a:p>
            </c:txPr>
            <c:showLegendKey val="0"/>
            <c:showVal val="1"/>
            <c:showBubbleSize val="0"/>
            <c:showCatName val="0"/>
            <c:showSerName val="0"/>
            <c:showPercent val="0"/>
          </c:dLbls>
          <c:cat>
            <c:strRef>
              <c:f>RESUMEN!$C$50:$G$50</c:f>
              <c:strCache/>
            </c:strRef>
          </c:cat>
          <c:val>
            <c:numRef>
              <c:f>RESUMEN!$C$53:$G$53</c:f>
              <c:numCache/>
            </c:numRef>
          </c:val>
        </c:ser>
        <c:axId val="9384638"/>
        <c:axId val="17352879"/>
      </c:barChart>
      <c:catAx>
        <c:axId val="9384638"/>
        <c:scaling>
          <c:orientation val="minMax"/>
        </c:scaling>
        <c:axPos val="b"/>
        <c:delete val="0"/>
        <c:numFmt formatCode="General" sourceLinked="0"/>
        <c:majorTickMark val="out"/>
        <c:minorTickMark val="none"/>
        <c:tickLblPos val="nextTo"/>
        <c:txPr>
          <a:bodyPr/>
          <a:lstStyle/>
          <a:p>
            <a:pPr>
              <a:defRPr lang="en-US" cap="none" sz="1200" u="none" baseline="0">
                <a:latin typeface="Calibri"/>
                <a:ea typeface="Calibri"/>
                <a:cs typeface="Calibri"/>
              </a:defRPr>
            </a:pPr>
          </a:p>
        </c:txPr>
        <c:crossAx val="17352879"/>
        <c:crosses val="autoZero"/>
        <c:auto val="1"/>
        <c:lblOffset val="100"/>
        <c:noMultiLvlLbl val="0"/>
      </c:catAx>
      <c:valAx>
        <c:axId val="17352879"/>
        <c:scaling>
          <c:orientation val="minMax"/>
        </c:scaling>
        <c:axPos val="l"/>
        <c:majorGridlines/>
        <c:delete val="0"/>
        <c:numFmt formatCode="_-[$$-240A]\ * #,##0_-;\-[$$-240A]\ * #,##0_-;_-[$$-240A]\ * &quot;-&quot;??_-;_-@_-" sourceLinked="1"/>
        <c:majorTickMark val="out"/>
        <c:minorTickMark val="none"/>
        <c:tickLblPos val="nextTo"/>
        <c:txPr>
          <a:bodyPr/>
          <a:lstStyle/>
          <a:p>
            <a:pPr>
              <a:defRPr lang="en-US" cap="none" sz="1100" u="none" baseline="0">
                <a:latin typeface="Calibri"/>
                <a:ea typeface="Calibri"/>
                <a:cs typeface="Calibri"/>
              </a:defRPr>
            </a:pPr>
          </a:p>
        </c:txPr>
        <c:crossAx val="9384638"/>
        <c:crosses val="autoZero"/>
        <c:crossBetween val="between"/>
        <c:dispUnits/>
      </c:valAx>
    </c:plotArea>
    <c:plotVisOnly val="1"/>
    <c:dispBlanksAs val="gap"/>
    <c:showDLblsOverMax val="0"/>
  </c:chart>
  <c:userShapes r:id="rId1"/>
  <c:lang xmlns:c="http://schemas.openxmlformats.org/drawingml/2006/chart" val="es-E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4"/>
          <c:y val="0.16325"/>
          <c:w val="0.89425"/>
          <c:h val="0.6565"/>
        </c:manualLayout>
      </c:layout>
      <c:barChart>
        <c:barDir val="col"/>
        <c:grouping val="clustered"/>
        <c:varyColors val="0"/>
        <c:ser>
          <c:idx val="0"/>
          <c:order val="0"/>
          <c:tx>
            <c:strRef>
              <c:f>RESUMEN!$B$58</c:f>
              <c:strCache>
                <c:ptCount val="1"/>
                <c:pt idx="0">
                  <c:v>TOTAL EN ANTIOQUIA SIN URABA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1200" b="1" u="none" baseline="0">
                    <a:latin typeface="Calibri"/>
                    <a:ea typeface="Calibri"/>
                    <a:cs typeface="Calibri"/>
                  </a:defRPr>
                </a:pPr>
              </a:p>
            </c:txPr>
            <c:showLegendKey val="0"/>
            <c:showVal val="1"/>
            <c:showBubbleSize val="0"/>
            <c:showCatName val="0"/>
            <c:showSerName val="0"/>
            <c:showPercent val="0"/>
          </c:dLbls>
          <c:cat>
            <c:strRef>
              <c:f>RESUMEN!$C$57:$G$57</c:f>
              <c:strCache/>
            </c:strRef>
          </c:cat>
          <c:val>
            <c:numRef>
              <c:f>RESUMEN!$C$58:$G$58</c:f>
              <c:numCache/>
            </c:numRef>
          </c:val>
        </c:ser>
        <c:ser>
          <c:idx val="1"/>
          <c:order val="1"/>
          <c:tx>
            <c:strRef>
              <c:f>RESUMEN!$B$59</c:f>
              <c:strCache>
                <c:ptCount val="1"/>
                <c:pt idx="0">
                  <c:v>TOTAL EN URABA</c:v>
                </c:pt>
              </c:strCache>
            </c:strRef>
          </c:tx>
          <c:spPr>
            <a:solidFill>
              <a:schemeClr val="accent6"/>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1200" b="1" u="none" baseline="0">
                    <a:latin typeface="Calibri"/>
                    <a:ea typeface="Calibri"/>
                    <a:cs typeface="Calibri"/>
                  </a:defRPr>
                </a:pPr>
              </a:p>
            </c:txPr>
            <c:showLegendKey val="0"/>
            <c:showVal val="1"/>
            <c:showBubbleSize val="0"/>
            <c:showCatName val="0"/>
            <c:showSerName val="0"/>
            <c:showPercent val="0"/>
          </c:dLbls>
          <c:cat>
            <c:strRef>
              <c:f>RESUMEN!$C$57:$G$57</c:f>
              <c:strCache/>
            </c:strRef>
          </c:cat>
          <c:val>
            <c:numRef>
              <c:f>RESUMEN!$C$59:$G$59</c:f>
              <c:numCache/>
            </c:numRef>
          </c:val>
        </c:ser>
        <c:ser>
          <c:idx val="2"/>
          <c:order val="2"/>
          <c:tx>
            <c:strRef>
              <c:f>RESUMEN!$B$60</c:f>
              <c:strCache>
                <c:ptCount val="1"/>
                <c:pt idx="0">
                  <c:v>TOTAL EN ANTIOQUIA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1200" b="1" u="none" baseline="0">
                    <a:latin typeface="Calibri"/>
                    <a:ea typeface="Calibri"/>
                    <a:cs typeface="Calibri"/>
                  </a:defRPr>
                </a:pPr>
              </a:p>
            </c:txPr>
            <c:showLegendKey val="0"/>
            <c:showVal val="1"/>
            <c:showBubbleSize val="0"/>
            <c:showCatName val="0"/>
            <c:showSerName val="0"/>
            <c:showPercent val="0"/>
          </c:dLbls>
          <c:cat>
            <c:strRef>
              <c:f>RESUMEN!$C$57:$G$57</c:f>
              <c:strCache/>
            </c:strRef>
          </c:cat>
          <c:val>
            <c:numRef>
              <c:f>RESUMEN!$C$60:$G$60</c:f>
              <c:numCache/>
            </c:numRef>
          </c:val>
        </c:ser>
        <c:axId val="21958184"/>
        <c:axId val="63405929"/>
      </c:barChart>
      <c:catAx>
        <c:axId val="21958184"/>
        <c:scaling>
          <c:orientation val="minMax"/>
        </c:scaling>
        <c:axPos val="b"/>
        <c:delete val="0"/>
        <c:numFmt formatCode="General" sourceLinked="0"/>
        <c:majorTickMark val="out"/>
        <c:minorTickMark val="none"/>
        <c:tickLblPos val="nextTo"/>
        <c:txPr>
          <a:bodyPr/>
          <a:lstStyle/>
          <a:p>
            <a:pPr>
              <a:defRPr lang="en-US" cap="none" sz="1200" u="none" baseline="0">
                <a:latin typeface="Calibri"/>
                <a:ea typeface="Calibri"/>
                <a:cs typeface="Calibri"/>
              </a:defRPr>
            </a:pPr>
          </a:p>
        </c:txPr>
        <c:crossAx val="63405929"/>
        <c:crosses val="autoZero"/>
        <c:auto val="1"/>
        <c:lblOffset val="100"/>
        <c:noMultiLvlLbl val="0"/>
      </c:catAx>
      <c:valAx>
        <c:axId val="63405929"/>
        <c:scaling>
          <c:orientation val="minMax"/>
        </c:scaling>
        <c:axPos val="l"/>
        <c:majorGridlines/>
        <c:delete val="0"/>
        <c:numFmt formatCode="0" sourceLinked="1"/>
        <c:majorTickMark val="out"/>
        <c:minorTickMark val="none"/>
        <c:tickLblPos val="nextTo"/>
        <c:txPr>
          <a:bodyPr/>
          <a:lstStyle/>
          <a:p>
            <a:pPr>
              <a:defRPr lang="en-US" cap="none" sz="1400" u="none" baseline="0">
                <a:latin typeface="Calibri"/>
                <a:ea typeface="Calibri"/>
                <a:cs typeface="Calibri"/>
              </a:defRPr>
            </a:pPr>
          </a:p>
        </c:txPr>
        <c:crossAx val="21958184"/>
        <c:crosses val="autoZero"/>
        <c:crossBetween val="between"/>
        <c:dispUnits/>
      </c:valAx>
    </c:plotArea>
    <c:legend>
      <c:legendPos val="r"/>
      <c:layout>
        <c:manualLayout>
          <c:xMode val="edge"/>
          <c:yMode val="edge"/>
          <c:x val="0.714"/>
          <c:y val="0.16025"/>
          <c:w val="0.257"/>
          <c:h val="0.25875"/>
        </c:manualLayout>
      </c:layout>
      <c:overlay val="0"/>
      <c:spPr>
        <a:solidFill>
          <a:schemeClr val="bg1"/>
        </a:solidFill>
        <a:ln>
          <a:solidFill>
            <a:srgbClr val="000000"/>
          </a:solidFill>
        </a:ln>
      </c:spPr>
      <c:txPr>
        <a:bodyPr vert="horz" rot="0"/>
        <a:lstStyle/>
        <a:p>
          <a:pPr>
            <a:defRPr lang="en-US" cap="none" sz="1200" u="none" baseline="0">
              <a:latin typeface="Calibri"/>
              <a:ea typeface="Calibri"/>
              <a:cs typeface="Calibri"/>
            </a:defRPr>
          </a:pPr>
        </a:p>
      </c:txPr>
    </c:legend>
    <c:plotVisOnly val="1"/>
    <c:dispBlanksAs val="gap"/>
    <c:showDLblsOverMax val="0"/>
  </c:chart>
  <c:userShapes r:id="rId1"/>
  <c:lang xmlns:c="http://schemas.openxmlformats.org/drawingml/2006/chart" val="es-E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withinLinear" id="19">
  <a:schemeClr val="accent6"/>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0.745</cdr:x>
      <cdr:y>0.03825</cdr:y>
    </cdr:from>
    <cdr:to>
      <cdr:x>0.986</cdr:x>
      <cdr:y>0.16475</cdr:y>
    </cdr:to>
    <cdr:sp macro="" textlink="">
      <cdr:nvSpPr>
        <cdr:cNvPr id="2" name="17 CuadroTexto"/>
        <cdr:cNvSpPr txBox="1"/>
      </cdr:nvSpPr>
      <cdr:spPr>
        <a:xfrm>
          <a:off x="6200775" y="133350"/>
          <a:ext cx="2009775" cy="466725"/>
        </a:xfrm>
        <a:prstGeom prst="rect">
          <a:avLst/>
        </a:prstGeom>
        <a:solidFill>
          <a:srgbClr val="FFFFFF"/>
        </a:solidFill>
        <a:ln w="9525" cmpd="sng">
          <a:solidFill>
            <a:schemeClr val="tx1">
              <a:lumMod val="50000"/>
              <a:lumOff val="50000"/>
            </a:schemeClr>
          </a:solidFill>
          <a:headEnd type="none"/>
          <a:tailEnd type="none"/>
        </a:ln>
      </cdr:spPr>
      <cdr:style>
        <a:lnRef idx="0">
          <a:srgbClr val="000000"/>
        </a:lnRef>
        <a:fillRef idx="0">
          <a:srgbClr val="000000"/>
        </a:fillRef>
        <a:effectRef idx="0">
          <a:srgbClr val="000000"/>
        </a:effectRef>
        <a:fontRef idx="minor">
          <a:schemeClr val="tx1"/>
        </a:fontRef>
      </cdr:style>
      <c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CO" sz="1100">
              <a:solidFill>
                <a:schemeClr val="tx1"/>
              </a:solidFill>
            </a:rPr>
            <a:t>Valores</a:t>
          </a:r>
          <a:r>
            <a:rPr lang="es-CO" sz="1100" baseline="0">
              <a:solidFill>
                <a:schemeClr val="tx1"/>
              </a:solidFill>
            </a:rPr>
            <a:t> en millones  de pesos</a:t>
          </a:r>
          <a:endParaRPr lang="es-CO" sz="1100">
            <a:solidFill>
              <a:schemeClr val="tx1"/>
            </a:solidFill>
          </a:endParaRP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0.73875</cdr:x>
      <cdr:y>0.13325</cdr:y>
    </cdr:from>
    <cdr:to>
      <cdr:x>0.97925</cdr:x>
      <cdr:y>0.259</cdr:y>
    </cdr:to>
    <cdr:sp macro="" textlink="">
      <cdr:nvSpPr>
        <cdr:cNvPr id="2" name="17 CuadroTexto"/>
        <cdr:cNvSpPr txBox="1"/>
      </cdr:nvSpPr>
      <cdr:spPr>
        <a:xfrm>
          <a:off x="7162800" y="590550"/>
          <a:ext cx="2333625" cy="561975"/>
        </a:xfrm>
        <a:prstGeom prst="rect">
          <a:avLst/>
        </a:prstGeom>
        <a:solidFill>
          <a:srgbClr val="FFFFFF"/>
        </a:solidFill>
        <a:ln w="9525" cmpd="sng">
          <a:solidFill>
            <a:schemeClr val="tx1">
              <a:lumMod val="50000"/>
              <a:lumOff val="50000"/>
            </a:schemeClr>
          </a:solidFill>
          <a:headEnd type="none"/>
          <a:tailEnd type="none"/>
        </a:ln>
      </cdr:spPr>
      <cdr:style>
        <a:lnRef idx="0">
          <a:srgbClr val="000000"/>
        </a:lnRef>
        <a:fillRef idx="0">
          <a:srgbClr val="000000"/>
        </a:fillRef>
        <a:effectRef idx="0">
          <a:srgbClr val="000000"/>
        </a:effectRef>
        <a:fontRef idx="minor">
          <a:schemeClr val="tx1"/>
        </a:fontRef>
      </cdr:style>
      <c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CO" sz="1100">
              <a:solidFill>
                <a:schemeClr val="tx1"/>
              </a:solidFill>
            </a:rPr>
            <a:t>Valores</a:t>
          </a:r>
          <a:r>
            <a:rPr lang="es-CO" sz="1100" baseline="0">
              <a:solidFill>
                <a:schemeClr val="tx1"/>
              </a:solidFill>
            </a:rPr>
            <a:t> en millones  de pesos</a:t>
          </a:r>
          <a:endParaRPr lang="es-CO" sz="1100">
            <a:solidFill>
              <a:schemeClr val="tx1"/>
            </a:solidFill>
          </a:endParaRP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0.23625</cdr:x>
      <cdr:y>0.0325</cdr:y>
    </cdr:from>
    <cdr:to>
      <cdr:x>0.77225</cdr:x>
      <cdr:y>0.1165</cdr:y>
    </cdr:to>
    <cdr:sp macro="" textlink="">
      <cdr:nvSpPr>
        <cdr:cNvPr id="2" name="1 CuadroTexto"/>
        <cdr:cNvSpPr txBox="1"/>
      </cdr:nvSpPr>
      <cdr:spPr>
        <a:xfrm>
          <a:off x="1724025" y="142875"/>
          <a:ext cx="3914775" cy="371475"/>
        </a:xfrm>
        <a:prstGeom prst="rect">
          <a:avLst/>
        </a:prstGeom>
        <a:ln>
          <a:noFill/>
        </a:ln>
      </cdr:spPr>
      <cdr:txBody>
        <a:bodyPr vertOverflow="clip" wrap="square" rtlCol="0"/>
        <a:lstStyle/>
        <a:p>
          <a:r>
            <a:rPr lang="es-CO" sz="1600" b="1"/>
            <a:t>NÚMERO DE CONTRATOS CELEBRADOS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0</xdr:rowOff>
    </xdr:from>
    <xdr:to>
      <xdr:col>0</xdr:col>
      <xdr:colOff>2286000</xdr:colOff>
      <xdr:row>2</xdr:row>
      <xdr:rowOff>114300</xdr:rowOff>
    </xdr:to>
    <xdr:pic>
      <xdr:nvPicPr>
        <xdr:cNvPr id="19" name="18 Imag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675" y="0"/>
          <a:ext cx="2219325" cy="11239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0</xdr:col>
      <xdr:colOff>85725</xdr:colOff>
      <xdr:row>45</xdr:row>
      <xdr:rowOff>0</xdr:rowOff>
    </xdr:from>
    <xdr:ext cx="2209800" cy="1123950"/>
    <xdr:pic>
      <xdr:nvPicPr>
        <xdr:cNvPr id="8" name="7 Imag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5725" y="13211175"/>
          <a:ext cx="2209800" cy="11239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twoCellAnchor>
    <xdr:from>
      <xdr:col>0</xdr:col>
      <xdr:colOff>57150</xdr:colOff>
      <xdr:row>48</xdr:row>
      <xdr:rowOff>85725</xdr:rowOff>
    </xdr:from>
    <xdr:to>
      <xdr:col>0</xdr:col>
      <xdr:colOff>8382000</xdr:colOff>
      <xdr:row>60</xdr:row>
      <xdr:rowOff>76200</xdr:rowOff>
    </xdr:to>
    <xdr:graphicFrame macro="">
      <xdr:nvGraphicFramePr>
        <xdr:cNvPr id="4" name="3 Gráfico"/>
        <xdr:cNvGraphicFramePr/>
      </xdr:nvGraphicFramePr>
      <xdr:xfrm>
        <a:off x="57150" y="14344650"/>
        <a:ext cx="8324850" cy="3705225"/>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60</xdr:row>
      <xdr:rowOff>180975</xdr:rowOff>
    </xdr:from>
    <xdr:to>
      <xdr:col>0</xdr:col>
      <xdr:colOff>9763125</xdr:colOff>
      <xdr:row>84</xdr:row>
      <xdr:rowOff>85725</xdr:rowOff>
    </xdr:to>
    <xdr:graphicFrame macro="">
      <xdr:nvGraphicFramePr>
        <xdr:cNvPr id="5" name="4 Gráfico"/>
        <xdr:cNvGraphicFramePr/>
      </xdr:nvGraphicFramePr>
      <xdr:xfrm>
        <a:off x="66675" y="18154650"/>
        <a:ext cx="9696450" cy="4476750"/>
      </xdr:xfrm>
      <a:graphic>
        <a:graphicData uri="http://schemas.openxmlformats.org/drawingml/2006/chart">
          <c:chart xmlns:c="http://schemas.openxmlformats.org/drawingml/2006/chart" r:id="rId3"/>
        </a:graphicData>
      </a:graphic>
    </xdr:graphicFrame>
    <xdr:clientData/>
  </xdr:twoCellAnchor>
  <xdr:twoCellAnchor>
    <xdr:from>
      <xdr:col>0</xdr:col>
      <xdr:colOff>9915525</xdr:colOff>
      <xdr:row>60</xdr:row>
      <xdr:rowOff>180975</xdr:rowOff>
    </xdr:from>
    <xdr:to>
      <xdr:col>5</xdr:col>
      <xdr:colOff>733425</xdr:colOff>
      <xdr:row>84</xdr:row>
      <xdr:rowOff>85725</xdr:rowOff>
    </xdr:to>
    <xdr:graphicFrame macro="">
      <xdr:nvGraphicFramePr>
        <xdr:cNvPr id="13" name="12 Gráfico"/>
        <xdr:cNvGraphicFramePr/>
      </xdr:nvGraphicFramePr>
      <xdr:xfrm>
        <a:off x="9915525" y="18154650"/>
        <a:ext cx="7305675" cy="447675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javascript:%20consultaProceso('23-9-490496')" TargetMode="External" /><Relationship Id="rId2" Type="http://schemas.openxmlformats.org/officeDocument/2006/relationships/hyperlink" Target="javascript:%20consultaProceso('23-11-13619824')" TargetMode="External" /><Relationship Id="rId3" Type="http://schemas.openxmlformats.org/officeDocument/2006/relationships/hyperlink" Target="javascript:%20consultaProceso('23-12-13617096')" TargetMode="External" /><Relationship Id="rId4" Type="http://schemas.openxmlformats.org/officeDocument/2006/relationships/hyperlink" Target="javascript:%20consultaProceso('23-9-490373')" TargetMode="External" /><Relationship Id="rId5" Type="http://schemas.openxmlformats.org/officeDocument/2006/relationships/hyperlink" Target="https://www.contratos.gov.co/consultas/detalleProceso.do?numConstancia=23-9-490496&amp;g-recaptcha-response=03AL8dmw_Gv1PjkkllyQTfFpmH9faZTxDpIfPYZGukNiHVkTLC7rwmeOSWiG2GOeVwVjtW7W1tGD5_nOtojrFdmjUVgxHRFtWSP3Nl3PSBEgcNsj-T_pWSUfN4_77nL0xfrqeUNy5g1wzPt1Xg1lwjEMB1WWrbzWXyPDBNhbnwpOIGu6hGaOCxrNhCh2BuLr1CyDC_aKr_JvRrVZvMAigXYmltW2VSURKwtuuSYdFcvjYAJ12PlJSgYIP0t_hn1KSDZsJqzEQOFQ3pdChEGK8wXEmDYeFxdFefqUpeL75GkK6Hnv886-QLY-0Ia3MllRHA3dbFKciehasmuvoluEOJswyscBrOOoi_gTqECpc914h9JHEX1yml4HupFVO6hJZO32nyfIWxpt2JFMXGFyqZ77WMNQfhg9Ej3qASZ_St5d3ZA1zgE97poNtbzpdOtA5W3u__rp2hOZrKN5Wlqpo9xINNSGvH5G2Xly_4m1ZmIwDFaebTjxGsLLDM0U5haHZkQd_YSJ-6ZbWmqDHrQdj-iv0R42pGjuubBfj2CaLurJCd1RuTZIuhTYVFQsE1zPz7K3i-e4gnPhXU5OeYQov5LqX-rpJbmYsxQmfMorgyCOEk9N6QS9w6z_Y" TargetMode="External" /><Relationship Id="rId6" Type="http://schemas.openxmlformats.org/officeDocument/2006/relationships/hyperlink" Target="https://www.contratos.gov.co/consultas/detalleProceso.do?numConstancia=23-11-13619824&amp;g-recaptcha-response=03AL8dmw8bglismEGjO3np7pvnNWBoIiDcAd-ScQ2Hn2nx9zTUbIEYOZsgYiPtBi-5IHg_SovzFpTwZQlIFqeqAD0VmygILZ0KQvW5cuGRGCX5rBU9bbQx8AYJd2GARSbGjqwtOphzWnuPR9uzrq5bNV9KRtHeJOhZpHMWAYfOSN_uEjxlYiK2PPu47Ty6q73MXKYSwmBKrx-6CoCO3E8rmuGMF2qRo5lF_oA0phNGVhLyQQGxdLT8n3WslZAP6VeH-XaaBlUqfAb8AR7SY0sSCPa4YyyHOjFVeSFirgUWFlqoObyAhvy8WhlLYJYtx1fY4aydct7_AjZvgKtyiXVlOwdStBrBEWahlnadZPO01DcvTfdoUvmXuF1izTIw9aDyDuVdXkveXfL41w6p2bh32U9aXfrn5E8sMCsWl6_qiEW_BNiBYLo_JxITdP1g02pyMWRPDT9SQO2Q3kuTLG9YQXBEQKcjmI-QY2BHBUUCGtEdx9E0EuaN9fbTX8oRpRbYBoEDpdyYpYEeediUQX4PXnZbTV-5x2U85ACrRtG9SVviCp0Pb9IeuzKvsW_fDP2xybMCU5eS4qTh_Uuco8J091PEgg5rA50IoBte5YBW8pE5JXJdyCIp9lk" TargetMode="External" /><Relationship Id="rId7" Type="http://schemas.openxmlformats.org/officeDocument/2006/relationships/hyperlink" Target="https://www.contratos.gov.co/consultas/detalleProceso.do?numConstancia=23-12-13617096&amp;g-recaptcha-response=03AL8dmw-dP_KJFbb-Vc2_L_0GAPuQvVNvyy9FAJ4QLUzEG7wb_NbJW21oAUAaA0MYbyiz_KNyNPj7gr5w29AuiOW56nxW78LUXzdBZEifr3PyjgP67vCgIxDunukBDNwQoi6rwEJua0BpHpL1wFhUabwyTBEGWwZXBslUQ_VmO6a-61uKJsAXptWDcOJv47Mj4AL6ViIDIVfeYLUhhvfW8qn-Epx0lefKtU7_9VqU-xS8rDBEAWiOWil-VjuBIuwa0zIVcAwG8d9T3XO59xGgm0mlPk6Rh_uiAFhIeXhcezT4TBVlcdyCd4SI7zO-37GsyVcn0W0MyQHE1z1tSZK6B8ACWLGQT12jPy_cuE16mXFsKAuXfxf89_4Ww7fXwnkPAa3zqTCa0y9SG3cX2fUSEcnYBHdq3V1ySb7f1-PDHQ0OurM-OyDGN_mmJXtDBEb6W8d1DFyUBBovYQ48lu7d8MmCBxPTAzdnDu474o0d8iLIjUkMQWqL69hv9UExP4JtNSTwTODr34j6-6WcCDNGaOvCfM9QNH0jtu7EfSnWycyRReQ9hpqjx6X8SkAn3nvzRhJahaR4PugY2KEX396xaC2XQX-sJAyobfHzsevCIXEeslL4zR92DWg" TargetMode="External" /><Relationship Id="rId8" Type="http://schemas.openxmlformats.org/officeDocument/2006/relationships/hyperlink" Target="https://www.contratos.gov.co/consultas/detalleProceso.do?numConstancia=23-9-490373&amp;g-recaptcha-response=03AL8dmw-Amkz18o2O8Uj9FsHZJQKtwioymedEapTGdnsbn1QSvecKylL3ue8D9cSYppbrqEiqgqkxOemtpI4g6MMpgYUPoE5p94v2RtKz696-6X5wGNwHHbQbJIjtl3UirjC1QJpEFNSjf007qNCed4-q41Dkg1uVSkLDekhgoUzylBeGxRz5LqfO0bhjrSaa_GVmQ4N1yhLdZr1-9OHRSCitVSv-zbcqYphCR5chZqKYGjKn7GGNpRgyERmkFwwwYDO1rqDZvFZFextjBBmSbGtnjJWiheW4jaIbKgBIj5Z1jlYcPgRhUmxabgoYlmvfE_fV2vOM5n6IcyMDuteoIkFONlgjQSlNDtRRIbf5lCrkbPOaPMn9MdpYEa0NrkLL_7qwuNLOuYDkIz_Unl3bSvJDCLzRM_GRIwsz4KYJ9jxU2pMDmr0qq2z3NNRbykksxeBNFERL8VNZiwfVb0mE7ELKLUJhlP8nXAxWVD5oJPWH8ybs7rr-LqHwptTTlLML_9ahfdrF8xkM3rFrqo8SED7-mfq7UvOHCW8RzrXwz2CwQZygX8Y2h8He_jfRq0MeDb4eB1lYsP8rwk6vqf_Ulmtk8nqbXnd1nCVuPxlX173v1iLSKQjGfxM" TargetMode="External" /><Relationship Id="rId9" Type="http://schemas.openxmlformats.org/officeDocument/2006/relationships/hyperlink" Target="javascript:%20consultaProceso('23-9-489948')" TargetMode="External" /><Relationship Id="rId10" Type="http://schemas.openxmlformats.org/officeDocument/2006/relationships/hyperlink" Target="https://www.contratos.gov.co/consultas/detalleProceso.do?numConstancia=23-9-489948&amp;g-recaptcha-response=03AL8dmw85Cj9xB5bXeQ2fm0cIxH_i3erd377cM49P9_aPy7SXtjQxurlqSbyswi0RNMUX1Mq4HAidZ44IOoxPlbt_bbAQPQrZ4hMoLpU_ySIED4BxByXkim8U0XmkKTxgKzk9S6Z3obTFG73FZawWKEhKG5rowe2GYHRDVhmZRSvQn0I-Xxkmm2ZouMZU0V-urieZjwKq7nBpEuZVmxqyqa7EfCP5p1l5fMwXCYQKg3vAR52pfLf5MoXEoqgXABzLARSoxI_s8t81cseyeLdk9dV3t7Ktme9SotS_GIa5hMUIv1Awr1rabxtx6qBif_zTSlEagpv7_lZNcX1H8BYQsCl7Fus0h6eGpGlbosSg2Vd1Y7Y8YgE94BhSHH6LycewgD1Qzo71hG6G28czPupC20GU3itg64vTHbFGFELCSukHH469zBz3ykaYS9QJz06iuHzCaDQI1sAbCsMlpzKhXPo-VvmkGJEZFYp8yl8u9yEi7jTk39H_Ug2qFBlwSmmJ5znig2Y-qUxDRvLh-QclHhdQ3delTpzcH6i9PKm53HZd2zKSZDFdkrKEFKsgkQBuXbRAUQX4mvgJaBF6jdGoKQGOGx0QHwG9Ua3Ib_baDJhrDr2Mw3ZUd7o" TargetMode="External" /><Relationship Id="rId11" Type="http://schemas.openxmlformats.org/officeDocument/2006/relationships/hyperlink" Target="javascript:%20consultaProceso('23-11-13620594')" TargetMode="External" /><Relationship Id="rId12" Type="http://schemas.openxmlformats.org/officeDocument/2006/relationships/hyperlink" Target="javascript:%20consultaProceso('21-12-12521793')" TargetMode="External" /><Relationship Id="rId13" Type="http://schemas.openxmlformats.org/officeDocument/2006/relationships/hyperlink" Target="javascript:%20consultaProceso('23-11-13609095')" TargetMode="External" /><Relationship Id="rId14" Type="http://schemas.openxmlformats.org/officeDocument/2006/relationships/hyperlink" Target="javascript:%20consultaProceso('23-4-13612577')" TargetMode="External" /><Relationship Id="rId15" Type="http://schemas.openxmlformats.org/officeDocument/2006/relationships/hyperlink" Target="javascript:%20consultaProceso('23-4-13612569')" TargetMode="External" /><Relationship Id="rId16" Type="http://schemas.openxmlformats.org/officeDocument/2006/relationships/hyperlink" Target="javascript:%20consultaProceso('23-12-13610332')" TargetMode="External" /><Relationship Id="rId17" Type="http://schemas.openxmlformats.org/officeDocument/2006/relationships/hyperlink" Target="javascript:%20consultaProceso('23-11-13601886')" TargetMode="External" /><Relationship Id="rId18" Type="http://schemas.openxmlformats.org/officeDocument/2006/relationships/hyperlink" Target="https://www.contratos.gov.co/consultas/detalleProceso.do?numConstancia=23-11-13620594&amp;g-recaptcha-response=03AL8dmw9jbz0X6mXya_se6LvnbmBfRqrWVi4_jHRzLg018IcaaHlff9OJfrQ6HnIpHVmdJ5cq9PqamfYETzbOuV2zSHJj3i_2qQW_J2a_3TdKV81yiAX0JpjAjIPLfGuGAukLYB-oWenRSqkYr4KbtDPvctSjRPZdOCCZblrAe2RygYCT4FdeH85QbN-EtQ6UagSqAWrKrPjCMuEvbU6OdTjISHjfnX6KXhlJuWKmPnMu09s-Wbe2Fe_RLxmnFJAOswTgS-oaNegU8UVHGujbb6cfE_IeWq1wNT7ibJ1qGeWBarNf6HzBeJ9iXy7iIUakTugsMBxmvyPV6hhKkq4pC4-MGKB4ddlJrGzrutA-n53G82Z3NeduAR6T0RqbyQ5U83xC7WH4wMKXRHCbD6_GdERZ5_ilhuWUveHGPUh4_RGr9vAf3wgkdExgWLYEUBis0FZZwv-Y76LnUyv9EL0Y15o86sNKcfj2Y3jiLDdPGGN4hmTzhX3nIPKQNH4KMOKnfw3GqTvIFxyn0XAjUPYbEym6cwZIvR4liTAcaKTpwidql2Uf_E-X_3TuJ3-n81aE9sEFHtci5kaGF85wE1So61dWIn5GJX3OddZIgN67pjmnpHbOlmmryRo" TargetMode="External" /><Relationship Id="rId19" Type="http://schemas.openxmlformats.org/officeDocument/2006/relationships/hyperlink" Target="https://www.contratos.gov.co/consultas/detalleProceso.do?numConstancia=21-12-12521793&amp;g-recaptcha-response=03AL8dmw-tNno3bQ7ckx6nGvNxyeorlqqSLPwwIW5ntJiuVISK7y8MzYb4lJR3jk0k02QpuVwsf7KO0RGKfYPliVuFtC4VhoKmhM3ijgGM5lS0Sh13b5gkxQt_xNu61P0IjExRf5IuUr1toI7m5xSkwp35B0FgIuchtuCVwVCf6gIbpe_9xAVvNZ3IeSmGVYWVgAfRWFEnIt_AtYS3pLs9cS2N0aDgCMLQmOcqPO9pyZKijeNPTtLajeQD7xo-SG8lT2xXl4FGfyPTTlHHiw0rE9L2gQoNhGV7luLVKi657CV_l44cTQFaiDHrABgPfiobd3-TbpNLVcFi02azWbgJfKneJ_lstUjNGncRsMjTerWcG-i_643kuZ-bhuuwG3HVs7ZHOSBkvmoKVplE4iHzeLBX7mUKd4k3t1v9pfdQ33fBlGk0gJoEh6dNLzjU86l5bL809eZEV_Qa8EMVByKApGYEvIhs1r3fnDm8ZcWIX-k7iMWRHL6B4oaFLlb6DFrO_LBgw3s__wdtTwVXnDOWHc2OmXbLpZmrK2HTOWu2uWDDXa0LyNsCLFFTTZT9aAQa0KZK7BxQIQ58KSD5i7uQ9KH2JgL2LGZGn1_-niX1owZO99XCDscNZ-Q" TargetMode="External" /><Relationship Id="rId20" Type="http://schemas.openxmlformats.org/officeDocument/2006/relationships/hyperlink" Target="https://www.contratos.gov.co/consultas/detalleProceso.do?numConstancia=23-11-13609095&amp;g-recaptcha-response=03AL8dmw_eIq6ACgGSINwzJ69TRocOgpQdBAdtZSLEMx8so2T1Gco23XitbCaPosl0xuXHk6D7rGR1a97CxWtpSuCMF2XVkaLZKAvBF4x5ZoebN2JPxZRAhY9TgNJckz-N0tUgI1VebG1LuHN68sHsKPpjm957HKfZYpm7ye3puQlU7hupctVFsxJTWF2upnqgmm6XH4otGtsdmVRXoKBXn6ZxFVPzBNZ5QMPbzL0t2V4DRl2mHtUnLZCsXlLaDs-_nhTPPc6yLhCrtqjdxLEAtHSuzj5hJWfury2wVQaqEM97eL2O9OPgpUxfgMVUnRAfn5jkFwtniXIbZvUFSLVX8bQNn_dg4Fp369KPqaM3N1jS1fKi155ODdnuVwY192U7y04_SmGKmWeBnLORYcu379nv5FC0hKjflX4kVplsqOOZ08MUxbGFsYxE1Pau6bzaPHcgICP7vO0oo7vnVhTd8ImQFGKL_2zjvoyekIFo4-Z8lv8ZoFKWdPGhL_9UL3mJZDS4YpPrao1AORvRGBekzpIt9OwM3tkNZj2khctCPm4L9EDK-vAAy7TNebN64l71-hRJrR8xI-rRjTyUnwV8WxaSmK4l_1ziusgYpHXmTigWfg-C3g7rpZk" TargetMode="External" /><Relationship Id="rId21" Type="http://schemas.openxmlformats.org/officeDocument/2006/relationships/hyperlink" Target="https://www.contratos.gov.co/consultas/detalleProceso.do?numConstancia=23-4-13612577&amp;g-recaptcha-response=03AL8dmw9R0NW1W7ZXKtZTSfTlz6L-8nwjUpsqEHbIp_5y_1OzwoltvEONs-zAwpbRZD6CjY9sj3EWfSa8lNc5zLW2JrfqmV908dnhKN6Mk4rBoLEBab8UrEms8tGoR3JBjPuZFW-zDpgWSvRBdfkqXNybFuJbooArX0dFWxdUTJ-JhX_sCqhMc7Pq8dfts0tvoBzSrvNgWaH7JMlWfy5ugGeQQXvK-at-7RZ5AnBSq1btidB58PhYeH4EvpznGypJ48bz3Ywo2hS14eukidaS41AA1JAFyMx9kxqO2VviP-06hg2vHVAftkPlVMRcL1v_HBBcFgBXiG4OC1dmJRGYsxi82xIW1ZAty0wPAlGg0ePVvVyHXseRepUBZr0D7Lx5Pb0T51p5jikZZ5Smr3YW7t0Y9Pan_I1NYrCx92prN35rBZVa1GSnyvPLsENq19uLf-PzEeP70Le5bumJoOcaFHSaxCK6r0IB3zCeF67muGFm-3Bmrgr_T08k5GeiT8e_n3fjooS0Ep85PMx3POXdDvBuJKImS59EQwfbLH40a3XPMFUHh3ruEF9l_drunhY69hxn0Sy5UU6kbxovslIEgxDpTCnHp3fgZiDnm4gvi4IrPTExLhYzl7nQdeY7fwTGkGNmUZbaq3c0" TargetMode="External" /><Relationship Id="rId22" Type="http://schemas.openxmlformats.org/officeDocument/2006/relationships/hyperlink" Target="https://www.contratos.gov.co/consultas/detalleProceso.do?numConstancia=23-4-13612569&amp;g-recaptcha-response=03AL8dmw8H3jtfm1FOsAWvf5G18Od7evyt2mdpOQ_7uc6OvrOPcYsgMshbneqmR_9yCfNUoq-Q3aSDvSqvjvWhJcfS4c9t4gofVWLTaTOt60H1ZprghGJQRzcC9LsvBRtE7ogEHfbF9oH4eQbtGlxP0uIR5g3Tqny92XAQC1F_etrY7Yswe6l6INPRU19xV6DH-97sfavlwAoOKPdFf1PIlTG3eFsEh-FIM-ergG_MDN8XpSnCdYhbGYiWkFd-pdmAAbiB0H6UUz26jm_FKR6-5TzJHQ-ou4208asxyZLxR8HiJs1YzfyR3UGz48vU6n-O42ancWDQ8xXpj2hLdUwJ-t3ta3Mms_lIv3hE2LPwnaPrKfmfPxk4VK1lnsfu9Djy81mSvx2jFHy7SlJZS3Ka_DE3L-ltzOAPzMMoaHQMpjsjQbRlt34NLOsBwsv9go3oEeZaRWUpp9koygWBF8FvbU5ULQtegL6zjbC8Y9DG0MI7K7RJ5js-N6ao1Lc1H1acQxTUrA-PGJjaLeBNu0XQM2waTJC5V8aM4DD9UlXSjyojawdVatWwNyiYHRUaot6uhDnAeDNLuRVc3n09qWvoBY3YWCBvZRgj926XGIzZPI-m3qLMeGjSZlFGYCo0iG0o9FnLyaBXwdH0" TargetMode="External" /><Relationship Id="rId23" Type="http://schemas.openxmlformats.org/officeDocument/2006/relationships/hyperlink" Target="https://www.contratos.gov.co/consultas/detalleProceso.do?numConstancia=23-12-13610332&amp;g-recaptcha-response=03AL8dmw-4aqOo5YLcfKlDB_jDYIBKiYNHkgmw_3GdZI0NYaBkuwRcG9XD5btZBjClkivY2f3LMjPP9MW9P-xsWiXHzk5NyrncyosBZNuNkgcGt248AkGeuCdgnFe2cllCIepqtxVDT-zpkECBSZ1vLvopEM0eE_tBLm7eR5ZBmmWGrK4VyV5ZMC3GTc8AbHGvbNDxJvwO3QYeqBVL51P0BnBXkiL05XkO6MhG9Waa5iamLK6Fxzx42M9PhpnapJbpbP18Nl8ORDsSqfsTfw54xKuymF6A9gZ-FDc6eqiXJNF-FpQe39nS85gIugSdcNIKX-jbEFctaKZWu_4eH4LshNV-qL_YOXiWlKKCcdAy5_Oz4WQU8eK7WIQCjfoQLXCLkCnjofCs-R49WA8ZK-w5qejAezuBuY_DUIkMOZNUKRWUwYBHwIgtobPTOuAFgddWS-BTzWsT3kDfUq48Rwar3K58TS28baf1UDECN-QbR9QCV3k8oMnY7_Ihal9_gDYvUnYPsxUNZbAJZ14eVPUoRFeCbur78OYdL2QH8NgPnif51Iw4JbGBbLSXI3e9jBLfTrIS3O7TamUrFo-aKVdB0Xem48Cm7odYTb3xYJH-qMXgIDK6XJgdxHTDK1nDJzJN8W6xQbbWk8vD" TargetMode="External" /><Relationship Id="rId24" Type="http://schemas.openxmlformats.org/officeDocument/2006/relationships/hyperlink" Target="https://www.contratos.gov.co/consultas/detalleProceso.do?numConstancia=23-11-13601886&amp;g-recaptcha-response=03AL8dmw9TlpXTdvKB3UYTXfFmtbtearOuVA17zFOG3WUpPaRxde2jJ498YKAzLZWsmR32mMc1PYipSXqEFYwEJCaq-qlkZH47_oOizZsKDeY7nldchVfM74TBu15mlQsd9xoCRsJCwHWKGbefsOiutSoD6aAxg1bRcHOr70-gL_siZo_mNomSQ7HP8T-MKl1usomdtu6kHkj8dU7gSLMh3c9ucAf88qa8WUupO6hun1q1dWG5xxp6-P43Au0T-9tymRrugXHuBernWOkDPuHxk7rNFdbbAvB_fSOH8UKpwgd8W9yUuFAQbdbK33TyalW5F75D1i6ZgeLswyhaT7V1z9AUicGU4lqHcgSJ2Q2U8KHypuX_FJUk8ucB6UQMNqyHpiE5-tW5oL9WUxy8YqG8E7jc2yQd32_osPUHAtMGHJwC8MQj3V0JntJ3gJ_RjyFDOxRctDHLHBFqct-Sj6flRaHS1e7piuWE8LHXH0ayuHwWplqjs8osBwtXDVdVjJo9WzeehktH_ts47ncbCpwmGkolxgCA0MmL-4wjkqGJZ6-_09RhZgEaXNBiHkgI3xksPrduf_s6Ea2kuPsypmZ0Kr8z4rmd2b8tQbB9jqSkc50_zpcE-VA4IY2osbGAQEjFL1N1Cwiql9_v" TargetMode="External" /><Relationship Id="rId25" Type="http://schemas.openxmlformats.org/officeDocument/2006/relationships/hyperlink" Target="mailto:licitaciones@asomudacar.org" TargetMode="External" /><Relationship Id="rId26" Type="http://schemas.openxmlformats.org/officeDocument/2006/relationships/hyperlink" Target="mailto:contratacion@ituango-antioquia.gov.co" TargetMode="External" /><Relationship Id="rId27" Type="http://schemas.openxmlformats.org/officeDocument/2006/relationships/hyperlink" Target="mailto:contactenos@betulia-antioquia.gov.co" TargetMode="External" /><Relationship Id="rId28" Type="http://schemas.openxmlformats.org/officeDocument/2006/relationships/hyperlink" Target="javascript:%20consultaProceso('23-4-13575878')" TargetMode="External" /><Relationship Id="rId29" Type="http://schemas.openxmlformats.org/officeDocument/2006/relationships/hyperlink" Target="javascript:%20consultaProceso('23-11-13581985')" TargetMode="External" /><Relationship Id="rId30" Type="http://schemas.openxmlformats.org/officeDocument/2006/relationships/hyperlink" Target="javascript:%20consultaProceso('23-4-13627291')" TargetMode="External" /><Relationship Id="rId31" Type="http://schemas.openxmlformats.org/officeDocument/2006/relationships/hyperlink" Target="https://www.contratos.gov.co/consultas/detalleProceso.do?numConstancia=23-4-13575878&amp;g-recaptcha-response=03AL8dmw-kIL2HgCJtTQiQHuOa-idnUdMso9Et1mBPGqY9m0Unoqr7YoZi7oSAi70YQDb8JIzZIbEjbBT7V9e6vpVJuUbXSREjVAdOEgIFf5pUd3t0bBj0eeGfX7Z1z55RleQXsLnr-3j_hcr9xaxFhbf2foRW3Nq_huuAmgX6teS2GhGZ6j8cpqSZP2vChEgU9fuiYIVBJ-i07GbRd_L-IlF4YT4x4dLXjpvEfGEcGYqW0wqX4vxMg7gJBKfFLV0nPtnQo-P98n4uhnBshLglpWQT3IXoTVmUBNV8FLn0ttGYzX2tm1KAvX8IDtAUcIzMTI_jZWMkczX7olquiAVQGiD9lVbCaKBbGFd4RgXUvpuSTy6-Dzv5CXndDb2-SFeM1x0-mxwnlci4WBLG_DfDbkFHuwfPNqUlJiEidwZiuP7hF4AWA3cPhRa-o6l1lm7W352wtTulDDj9Wq4X_mMmJ8Lq4vbVTeSQZ80Zpg7sR8ds4Y0LxVr2I7zQAdD3N03etMvT_Voi3E-jrEdyIFwSxyVRSr2u3GoQZa6WjcPtOSRCjD3GYr7GgIcqBUJP8G2gEY_oRJMv42zxwM4mKjY-HvIdm2KK6IJ3x9G7N0LYkCbyVwQtmV6RVw8" TargetMode="External" /><Relationship Id="rId32" Type="http://schemas.openxmlformats.org/officeDocument/2006/relationships/hyperlink" Target="https://www.contratos.gov.co/consultas/detalleProceso.do?numConstancia=23-11-13581985&amp;g-recaptcha-response=03AL8dmw91S5wWrL1vSdwonmCD8ddQYK6RZ5cUaGWahrimb2JkMN7NoMUFM7mBFruw3bNLIHlRACQDi3o19bVSYrnfClTPiyYH9HD4jN55GUevhwPwTXqA-Ym70cfAzJNPiRr638096llA4JFia5dwI72m6ZN9DZQAgr-QVBVofOpgoE5kexk9B7NysnwMt0xiQCjYUank6bULvmXlEBL1PN7sBYyVNqEvet9yGtd11hH-uwSGNyo4Kx7Do1xWrjrCMVM8JGAFhqRmqQ_8LUtPCOdITpiNfczJAjXOcOskKGLsogdo69om_W5IYkJwBJxNnHGg8rUeMBqoo36MUIvkyek80NQJ1LyHZO6R-WivDJgB-h5uEK-huWQqvhua3FBz_cjdeZZORfCbLZjVh5cj70kYBaGPqxvumWtWPrBoOZPscXHSX-coX7HcJok_yH3Sf7rm96quF7aJu4V0Hvr3MYH_qm_MgfzrV-7BhcpkGaLy21JZ1XE_JZuIfuZf33XZ1Yj0uOs-F6Up68L7zRaAcddH5ICG1wi4qiX14DSkWnET5gfujL86f-I_ACb2HSOAcWgP8-mxBODJ62-WtK8SIs5ai6aVnu4esBwvs2c0wZR7xoJH-n7I_2Y" TargetMode="External" /><Relationship Id="rId33" Type="http://schemas.openxmlformats.org/officeDocument/2006/relationships/hyperlink" Target="https://www.contratos.gov.co/consultas/detalleProceso.do?numConstancia=23-4-13627291&amp;g-recaptcha-response=03AL8dmw_DO8vRgEDorVmilr5R-VDg9L3b7rLZSdmZHEyTWhItvEfYr5Xj0aiw7fR1SERdC9oNQ6NArH9F-55eHrWiZFaI-WBS_9WpscDSucnOG5wztsYWZC1ef4lz1tvszytXzfWGy6edOeS4LaYkX6leX-O6duYsx8o1g8oeRpB2hTc-O4EJ-OLBo5GgKQSN-QXt2DOYnHCqoaif1XWvzieE7MjT4CwWRK1aWGqN5PuuoQBdCS5kqyRq1pisXAQUL5lm2r31kMDQ2KBJFkayetmrZw4KeWaTy0KIYuYNDJM2CADdB6FizgDPbRKQTWLrBJBsFyaMS8TDeZZfQkONwxIOQtAJuLcVJ7-v7Q_i5BS42uox2pxTpkqs2fCvaeHOwJN67zJFnxgugQxfd3XtjDuhOTe0O6IR_vToT3pApfEphiX9kmk_u7dP1CXPP83bGHMcr4dGKEU8JLcmTTm9Os03rBynrkDB06jr38XlqAy8g3kOFnRmtv53R2EwdHJ4KA3VNEinQXhgCiGZ5oER8YsJAR9wu94MMkE6IA_E6hD1xZAjkJDcD9O4ZJFIwe3Gc-U07fHziBeFTucnHaDBBc4jccuyvaH6Ag6w_A93mansPkdUBklOcFE" TargetMode="External" /><Relationship Id="rId3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javascript:%20consultaProceso('23-11-13606936')" TargetMode="External" /><Relationship Id="rId2" Type="http://schemas.openxmlformats.org/officeDocument/2006/relationships/hyperlink" Target="javascript:%20consultaProceso('23-11-13572582')" TargetMode="External" /><Relationship Id="rId3" Type="http://schemas.openxmlformats.org/officeDocument/2006/relationships/hyperlink" Target="https://www.contratos.gov.co/consultas/detalleProceso.do?numConstancia=23-11-13606936&amp;g-recaptcha-response=03AL8dmw-eWZiM9vFf-qTTu3zz4Lpf5eXkl-uwEzJupKOFWQLRfpGMXSh7DeRW2i9_ixz1OWdaz2QTZX2f8_Wq3zWh9F2gOTFfCLvnP0C4XLYTj8eNolh9egOlQWPG5J3dqNAeWsYeXdWeQ8rmYDIIM-P7a61R4lQiooAKgrRN81UY20frN00y92A2Ps7ipnmYw8poLAgyP7fLXhgIuVbCVB3s_SBQITuuyQSc2t1F3bRUzG5_6KNafMpi4CZ6acEXKIQxQKqzgIXg_HoLHoWzN8mBRrQJfMMg-YTakoJIGsDmxv6hJQNHtCPkAaS-lw5L4pUwMY-5yxioc0OCgN7f1Mc9jShhOzu4JsnZRpOaOHgpGJ90wbGnBHxkYKErKuuUdgtAno-pN85v5vSo0qXwUeABK4-hHssEdd564R4K_9Ef8UE2a7CWcvVcuceprNuOQ45Pcu5CJyHMkfzCjHQo2SJbmDuT5bM26yxxAqkzx_ZPO5Ga2mCwzy6ETHguSrNmuLelvAqktZqjiq9-yQIeOOnKKo51cImPfRcD8MfP3BRfZk6eauid9XSrZJ6crszw0TL_mVIRxBhdNuFwkis3a-oOjLeq0hiBj1kLWMuiY6DDxWylSiarhjG3GVHzTQFE3gveuj_VruCl" TargetMode="External" /><Relationship Id="rId4" Type="http://schemas.openxmlformats.org/officeDocument/2006/relationships/hyperlink" Target="https://www.contratos.gov.co/consultas/detalleProceso.do?numConstancia=23-11-13572582&amp;g-recaptcha-response=03AL8dmw8L2JOBvFgExChYANqltaOtXGaPrayYfA9eYLQKlxScg5tg29dmnYG-TM_TSKr_Cm0NkjeFAw8mR3UDdlk49_IcyXwWy1-IJTp73ivBdogR2nbYc5icaocW0W0Epdrtudu3Cd4jVBXOndbVq1jTN039y4TpM_p3djXWZwWIcUiMUhMIoiTKBjZ16CjQ2ECooWnr7jYerIA0Hs2H4Pog6bkRoWZlN0JhAm3JfDOAH6Db-3qBrAKjQAU10-z8tlfwhYOLlwgaFIb9kA5QtAPShKyVyRiPXNI-73_gjquihe6HD9P9bt4EgV5MDmWLl0pGIk3RS3L5M_Q5uNO3E4i8-QtelYydNrsEYjKkMBheo9aszefQLgp1ZqswQ-PmCvfosfvUUzAE4rIKwjXQiowe1KrvGEgemWVMYpmCeKwDPft_uW2P8VmyrEGwR72hq5T6T3Xt_3VdswPTAzIysNHnLAJx_PQmgJLm2LI1NrXr92KLvvnWTkguOj5iVVVt_-538YPm6uzo-mKPXBWZroiJiJBVdtOPPhwoqNsBpRtocHbrtL4cGKBAEoAx1680aHhmfYzGWDhYnnrIhamjfY32KdDfQfqPaCK0mrSJpfYNGKIFD05mK4gVsdC2vVpEp2trbx68eT3Q" TargetMode="Externa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T86"/>
  <sheetViews>
    <sheetView showGridLines="0" tabSelected="1" zoomScale="70" zoomScaleNormal="70" zoomScaleSheetLayoutView="85" workbookViewId="0" topLeftCell="A1">
      <selection activeCell="E43" sqref="E43"/>
    </sheetView>
  </sheetViews>
  <sheetFormatPr defaultColWidth="11.421875" defaultRowHeight="15"/>
  <cols>
    <col min="1" max="1" width="152.57421875" style="0" customWidth="1"/>
    <col min="2" max="2" width="20.140625" style="88" bestFit="1" customWidth="1"/>
    <col min="3" max="3" width="30.00390625" style="79" bestFit="1" customWidth="1"/>
    <col min="4" max="4" width="21.00390625" style="88" customWidth="1"/>
    <col min="5" max="5" width="23.57421875" style="79" customWidth="1"/>
    <col min="6" max="6" width="23.28125" style="88" customWidth="1"/>
    <col min="7" max="7" width="27.421875" style="79" customWidth="1"/>
    <col min="8" max="8" width="24.140625" style="88" customWidth="1"/>
    <col min="9" max="9" width="27.00390625" style="79" customWidth="1"/>
    <col min="10" max="10" width="22.7109375" style="88" customWidth="1"/>
    <col min="11" max="11" width="27.7109375" style="79" customWidth="1"/>
    <col min="12" max="12" width="22.140625" style="88" customWidth="1"/>
    <col min="13" max="13" width="30.8515625" style="79" customWidth="1"/>
    <col min="14" max="14" width="11.7109375" style="88" bestFit="1" customWidth="1"/>
    <col min="15" max="15" width="25.140625" style="79" customWidth="1"/>
    <col min="16" max="16" width="11.7109375" style="88" bestFit="1" customWidth="1"/>
    <col min="17" max="17" width="33.28125" style="79" customWidth="1"/>
    <col min="18" max="18" width="14.7109375" style="88" customWidth="1"/>
    <col min="19" max="19" width="29.28125" style="79" customWidth="1"/>
    <col min="20" max="20" width="11.7109375" style="88" bestFit="1" customWidth="1"/>
    <col min="21" max="21" width="26.140625" style="79" customWidth="1"/>
    <col min="22" max="22" width="11.7109375" style="88" bestFit="1" customWidth="1"/>
    <col min="23" max="23" width="26.421875" style="79" customWidth="1"/>
    <col min="24" max="24" width="11.7109375" style="88" bestFit="1" customWidth="1"/>
    <col min="25" max="25" width="28.57421875" style="79" customWidth="1"/>
    <col min="26" max="26" width="11.7109375" style="88" bestFit="1" customWidth="1"/>
    <col min="27" max="27" width="31.421875" style="79" customWidth="1"/>
    <col min="28" max="28" width="17.7109375" style="88" customWidth="1"/>
    <col min="29" max="29" width="26.7109375" style="79" customWidth="1"/>
    <col min="30" max="30" width="11.7109375" style="88" bestFit="1" customWidth="1"/>
    <col min="31" max="31" width="27.7109375" style="79" customWidth="1"/>
    <col min="32" max="32" width="11.57421875" style="88" customWidth="1"/>
    <col min="33" max="33" width="24.7109375" style="79" customWidth="1"/>
    <col min="34" max="34" width="11.7109375" style="88" bestFit="1" customWidth="1"/>
    <col min="35" max="35" width="23.28125" style="79" bestFit="1" customWidth="1"/>
    <col min="36" max="36" width="11.7109375" style="88" bestFit="1" customWidth="1"/>
    <col min="37" max="37" width="23.28125" style="79" bestFit="1" customWidth="1"/>
  </cols>
  <sheetData>
    <row r="1" spans="1:3" ht="45.75" customHeight="1">
      <c r="A1" s="120" t="s">
        <v>35</v>
      </c>
      <c r="B1" s="120"/>
      <c r="C1" s="120"/>
    </row>
    <row r="2" spans="1:3" ht="33.75">
      <c r="A2" s="120" t="s">
        <v>84</v>
      </c>
      <c r="B2" s="120"/>
      <c r="C2" s="120"/>
    </row>
    <row r="3" ht="30.75" customHeight="1"/>
    <row r="4" ht="25.8">
      <c r="A4" s="7" t="s">
        <v>26</v>
      </c>
    </row>
    <row r="5" spans="1:45" s="5" customFormat="1" ht="31.5" customHeight="1">
      <c r="A5" s="8" t="s">
        <v>25</v>
      </c>
      <c r="B5" s="116" t="s">
        <v>48</v>
      </c>
      <c r="C5" s="116"/>
      <c r="D5" s="115" t="s">
        <v>85</v>
      </c>
      <c r="E5" s="116"/>
      <c r="F5" s="115" t="s">
        <v>69</v>
      </c>
      <c r="G5" s="116"/>
      <c r="H5" s="115" t="s">
        <v>65</v>
      </c>
      <c r="I5" s="116"/>
      <c r="J5" s="115" t="s">
        <v>62</v>
      </c>
      <c r="K5" s="116"/>
      <c r="L5" s="115" t="s">
        <v>61</v>
      </c>
      <c r="M5" s="116"/>
      <c r="N5" s="115" t="s">
        <v>59</v>
      </c>
      <c r="O5" s="116"/>
      <c r="P5" s="115" t="s">
        <v>53</v>
      </c>
      <c r="Q5" s="116"/>
      <c r="R5" s="115" t="s">
        <v>52</v>
      </c>
      <c r="S5" s="116"/>
      <c r="T5" s="115" t="s">
        <v>51</v>
      </c>
      <c r="U5" s="116"/>
      <c r="V5" s="118"/>
      <c r="W5" s="119"/>
      <c r="X5" s="118"/>
      <c r="Y5" s="119"/>
      <c r="Z5" s="118"/>
      <c r="AA5" s="119"/>
      <c r="AB5" s="118"/>
      <c r="AC5" s="119"/>
      <c r="AD5" s="118"/>
      <c r="AE5" s="119"/>
      <c r="AF5" s="118"/>
      <c r="AG5" s="119"/>
      <c r="AH5" s="118"/>
      <c r="AI5" s="119"/>
      <c r="AJ5" s="118"/>
      <c r="AK5" s="119"/>
      <c r="AL5" s="118"/>
      <c r="AM5" s="119"/>
      <c r="AN5" s="118"/>
      <c r="AO5" s="119"/>
      <c r="AP5" s="118"/>
      <c r="AQ5" s="119"/>
      <c r="AR5" s="118"/>
      <c r="AS5" s="118"/>
    </row>
    <row r="6" spans="2:45" s="5" customFormat="1" ht="32.25" customHeight="1">
      <c r="B6" s="89" t="s">
        <v>20</v>
      </c>
      <c r="C6" s="81" t="s">
        <v>21</v>
      </c>
      <c r="D6" s="89" t="s">
        <v>20</v>
      </c>
      <c r="E6" s="81" t="s">
        <v>21</v>
      </c>
      <c r="F6" s="89" t="s">
        <v>20</v>
      </c>
      <c r="G6" s="81" t="s">
        <v>21</v>
      </c>
      <c r="H6" s="89" t="s">
        <v>20</v>
      </c>
      <c r="I6" s="81" t="s">
        <v>21</v>
      </c>
      <c r="J6" s="89" t="s">
        <v>20</v>
      </c>
      <c r="K6" s="81" t="s">
        <v>21</v>
      </c>
      <c r="L6" s="89" t="s">
        <v>20</v>
      </c>
      <c r="M6" s="81" t="s">
        <v>21</v>
      </c>
      <c r="N6" s="89" t="s">
        <v>20</v>
      </c>
      <c r="O6" s="81" t="s">
        <v>21</v>
      </c>
      <c r="P6" s="89" t="s">
        <v>20</v>
      </c>
      <c r="Q6" s="81" t="s">
        <v>21</v>
      </c>
      <c r="R6" s="89" t="s">
        <v>20</v>
      </c>
      <c r="S6" s="81" t="s">
        <v>21</v>
      </c>
      <c r="T6" s="89" t="s">
        <v>20</v>
      </c>
      <c r="U6" s="81" t="s">
        <v>21</v>
      </c>
      <c r="V6" s="4"/>
      <c r="W6" s="20"/>
      <c r="X6" s="4"/>
      <c r="Y6" s="20"/>
      <c r="Z6" s="4"/>
      <c r="AA6" s="20"/>
      <c r="AB6" s="4"/>
      <c r="AC6" s="20"/>
      <c r="AD6" s="4"/>
      <c r="AE6" s="20"/>
      <c r="AF6" s="4"/>
      <c r="AG6" s="20"/>
      <c r="AH6" s="4"/>
      <c r="AI6" s="20"/>
      <c r="AJ6" s="4"/>
      <c r="AK6" s="20"/>
      <c r="AL6" s="4"/>
      <c r="AM6" s="20"/>
      <c r="AN6" s="4"/>
      <c r="AO6" s="20"/>
      <c r="AP6" s="4"/>
      <c r="AQ6" s="20"/>
      <c r="AR6" s="4"/>
      <c r="AS6" s="20"/>
    </row>
    <row r="7" spans="1:45" ht="21">
      <c r="A7" s="6" t="s">
        <v>17</v>
      </c>
      <c r="B7" s="90">
        <f>T7+R7+P7+N7+L7+J7+H7+F7+D7</f>
        <v>1</v>
      </c>
      <c r="C7" s="82">
        <f>U7+S7+Q7+O7+M7+K7+I7+G7+E7</f>
        <v>1200000000</v>
      </c>
      <c r="D7" s="17">
        <v>0</v>
      </c>
      <c r="E7" s="82">
        <v>0</v>
      </c>
      <c r="F7" s="17">
        <v>0</v>
      </c>
      <c r="G7" s="82">
        <v>0</v>
      </c>
      <c r="H7" s="17">
        <v>0</v>
      </c>
      <c r="I7" s="82">
        <v>0</v>
      </c>
      <c r="J7" s="17">
        <v>0</v>
      </c>
      <c r="K7" s="82">
        <v>0</v>
      </c>
      <c r="L7" s="17">
        <v>1</v>
      </c>
      <c r="M7" s="82">
        <v>1200000000</v>
      </c>
      <c r="N7" s="17">
        <v>0</v>
      </c>
      <c r="O7" s="82">
        <v>0</v>
      </c>
      <c r="P7" s="17">
        <v>0</v>
      </c>
      <c r="Q7" s="82">
        <v>0</v>
      </c>
      <c r="R7" s="17">
        <v>0</v>
      </c>
      <c r="S7" s="82">
        <v>0</v>
      </c>
      <c r="T7" s="17">
        <v>0</v>
      </c>
      <c r="U7" s="82">
        <v>0</v>
      </c>
      <c r="V7" s="21"/>
      <c r="W7" s="22"/>
      <c r="X7" s="21"/>
      <c r="Y7" s="22"/>
      <c r="Z7" s="21"/>
      <c r="AA7" s="22"/>
      <c r="AB7" s="21"/>
      <c r="AC7" s="22"/>
      <c r="AD7" s="23"/>
      <c r="AE7" s="22"/>
      <c r="AF7" s="21"/>
      <c r="AG7" s="24"/>
      <c r="AH7" s="25"/>
      <c r="AI7" s="22"/>
      <c r="AJ7" s="25"/>
      <c r="AK7" s="24"/>
      <c r="AL7" s="26"/>
      <c r="AM7" s="22"/>
      <c r="AN7" s="27"/>
      <c r="AO7" s="28"/>
      <c r="AP7" s="27"/>
      <c r="AQ7" s="28"/>
      <c r="AR7" s="27"/>
      <c r="AS7" s="28"/>
    </row>
    <row r="8" spans="1:45" ht="21">
      <c r="A8" s="6" t="s">
        <v>23</v>
      </c>
      <c r="B8" s="90">
        <f aca="true" t="shared" si="0" ref="B8:B11">T8+R8+P8+N8+L8+J8+H8+F8+D8</f>
        <v>4</v>
      </c>
      <c r="C8" s="82">
        <f aca="true" t="shared" si="1" ref="C8:C11">U8+S8+Q8+O8+M8+K8+I8+G8+E8</f>
        <v>1866411307</v>
      </c>
      <c r="D8" s="17">
        <v>1</v>
      </c>
      <c r="E8" s="82">
        <v>200000000</v>
      </c>
      <c r="F8" s="17">
        <v>2</v>
      </c>
      <c r="G8" s="82">
        <v>1394643018</v>
      </c>
      <c r="H8" s="17">
        <v>0</v>
      </c>
      <c r="I8" s="82">
        <v>0</v>
      </c>
      <c r="J8" s="17">
        <v>0</v>
      </c>
      <c r="K8" s="82">
        <v>0</v>
      </c>
      <c r="L8" s="17">
        <v>1</v>
      </c>
      <c r="M8" s="82">
        <v>271768289</v>
      </c>
      <c r="N8" s="17">
        <v>0</v>
      </c>
      <c r="O8" s="82">
        <v>0</v>
      </c>
      <c r="P8" s="17">
        <v>0</v>
      </c>
      <c r="Q8" s="82">
        <v>0</v>
      </c>
      <c r="R8" s="17">
        <v>0</v>
      </c>
      <c r="S8" s="82">
        <v>0</v>
      </c>
      <c r="T8" s="17">
        <v>0</v>
      </c>
      <c r="U8" s="82">
        <v>0</v>
      </c>
      <c r="V8" s="21"/>
      <c r="W8" s="22"/>
      <c r="X8" s="21"/>
      <c r="Y8" s="22"/>
      <c r="Z8" s="21"/>
      <c r="AA8" s="22"/>
      <c r="AB8" s="21"/>
      <c r="AC8" s="22"/>
      <c r="AD8" s="23"/>
      <c r="AE8" s="22"/>
      <c r="AF8" s="21"/>
      <c r="AG8" s="24"/>
      <c r="AH8" s="25"/>
      <c r="AI8" s="22"/>
      <c r="AJ8" s="25"/>
      <c r="AK8" s="24"/>
      <c r="AL8" s="26"/>
      <c r="AM8" s="22"/>
      <c r="AN8" s="27"/>
      <c r="AO8" s="28"/>
      <c r="AP8" s="27"/>
      <c r="AQ8" s="28"/>
      <c r="AR8" s="27"/>
      <c r="AS8" s="28"/>
    </row>
    <row r="9" spans="1:45" ht="21">
      <c r="A9" s="6" t="s">
        <v>22</v>
      </c>
      <c r="B9" s="90">
        <f t="shared" si="0"/>
        <v>2</v>
      </c>
      <c r="C9" s="82">
        <f t="shared" si="1"/>
        <v>1946306096</v>
      </c>
      <c r="D9" s="17">
        <v>1</v>
      </c>
      <c r="E9" s="82">
        <v>600000000</v>
      </c>
      <c r="F9" s="17">
        <v>0</v>
      </c>
      <c r="G9" s="82">
        <v>0</v>
      </c>
      <c r="H9" s="17">
        <v>0</v>
      </c>
      <c r="I9" s="82">
        <v>0</v>
      </c>
      <c r="J9" s="17">
        <v>1</v>
      </c>
      <c r="K9" s="82">
        <v>1346306096</v>
      </c>
      <c r="L9" s="17">
        <v>0</v>
      </c>
      <c r="M9" s="82">
        <v>0</v>
      </c>
      <c r="N9" s="17">
        <v>0</v>
      </c>
      <c r="O9" s="82">
        <v>0</v>
      </c>
      <c r="P9" s="17">
        <v>0</v>
      </c>
      <c r="Q9" s="82">
        <v>0</v>
      </c>
      <c r="R9" s="17">
        <v>0</v>
      </c>
      <c r="S9" s="82">
        <v>0</v>
      </c>
      <c r="T9" s="17">
        <v>0</v>
      </c>
      <c r="U9" s="82">
        <v>0</v>
      </c>
      <c r="V9" s="21"/>
      <c r="W9" s="22"/>
      <c r="X9" s="21"/>
      <c r="Y9" s="22"/>
      <c r="Z9" s="21"/>
      <c r="AA9" s="22"/>
      <c r="AB9" s="21"/>
      <c r="AC9" s="22"/>
      <c r="AD9" s="23"/>
      <c r="AE9" s="22"/>
      <c r="AF9" s="21"/>
      <c r="AG9" s="24"/>
      <c r="AH9" s="25"/>
      <c r="AI9" s="22"/>
      <c r="AJ9" s="25"/>
      <c r="AK9" s="24"/>
      <c r="AL9" s="26"/>
      <c r="AM9" s="22"/>
      <c r="AN9" s="27"/>
      <c r="AO9" s="28"/>
      <c r="AP9" s="27"/>
      <c r="AQ9" s="28"/>
      <c r="AR9" s="27"/>
      <c r="AS9" s="28"/>
    </row>
    <row r="10" spans="1:45" ht="21">
      <c r="A10" s="6" t="s">
        <v>18</v>
      </c>
      <c r="B10" s="90">
        <f t="shared" si="0"/>
        <v>20</v>
      </c>
      <c r="C10" s="82">
        <f t="shared" si="1"/>
        <v>10511559129</v>
      </c>
      <c r="D10" s="17">
        <v>0</v>
      </c>
      <c r="E10" s="82">
        <v>0</v>
      </c>
      <c r="F10" s="17">
        <v>6</v>
      </c>
      <c r="G10" s="82">
        <v>2821058953</v>
      </c>
      <c r="H10" s="17">
        <v>4</v>
      </c>
      <c r="I10" s="82">
        <v>1430163481</v>
      </c>
      <c r="J10" s="17">
        <v>2</v>
      </c>
      <c r="K10" s="82">
        <v>612928156</v>
      </c>
      <c r="L10" s="17">
        <v>2</v>
      </c>
      <c r="M10" s="82">
        <v>2051783558</v>
      </c>
      <c r="N10" s="17">
        <v>3</v>
      </c>
      <c r="O10" s="82">
        <v>641656421</v>
      </c>
      <c r="P10" s="17">
        <v>1</v>
      </c>
      <c r="Q10" s="82">
        <v>2289501000</v>
      </c>
      <c r="R10" s="17">
        <v>2</v>
      </c>
      <c r="S10" s="82">
        <v>664467560</v>
      </c>
      <c r="T10" s="17">
        <v>0</v>
      </c>
      <c r="U10" s="82">
        <v>0</v>
      </c>
      <c r="V10" s="21"/>
      <c r="W10" s="22"/>
      <c r="X10" s="21"/>
      <c r="Y10" s="22"/>
      <c r="Z10" s="21"/>
      <c r="AA10" s="22"/>
      <c r="AB10" s="21"/>
      <c r="AC10" s="22"/>
      <c r="AD10" s="23"/>
      <c r="AE10" s="22"/>
      <c r="AF10" s="21"/>
      <c r="AG10" s="24"/>
      <c r="AH10" s="25"/>
      <c r="AI10" s="22"/>
      <c r="AJ10" s="25"/>
      <c r="AK10" s="24"/>
      <c r="AL10" s="26"/>
      <c r="AM10" s="22"/>
      <c r="AN10" s="27"/>
      <c r="AO10" s="28"/>
      <c r="AP10" s="27"/>
      <c r="AQ10" s="28"/>
      <c r="AR10" s="27"/>
      <c r="AS10" s="28"/>
    </row>
    <row r="11" spans="1:45" ht="21">
      <c r="A11" s="6" t="s">
        <v>19</v>
      </c>
      <c r="B11" s="90">
        <f t="shared" si="0"/>
        <v>24</v>
      </c>
      <c r="C11" s="82">
        <f t="shared" si="1"/>
        <v>18725124725.86</v>
      </c>
      <c r="D11" s="17">
        <v>3</v>
      </c>
      <c r="E11" s="82">
        <v>2189586780</v>
      </c>
      <c r="F11" s="17">
        <v>4</v>
      </c>
      <c r="G11" s="82">
        <v>6224178126</v>
      </c>
      <c r="H11" s="17">
        <v>1</v>
      </c>
      <c r="I11" s="82">
        <v>280480000</v>
      </c>
      <c r="J11" s="17">
        <v>8</v>
      </c>
      <c r="K11" s="82">
        <v>5499532030.860001</v>
      </c>
      <c r="L11" s="17">
        <v>3</v>
      </c>
      <c r="M11" s="82">
        <v>534658306</v>
      </c>
      <c r="N11" s="17">
        <v>0</v>
      </c>
      <c r="O11" s="82">
        <v>0</v>
      </c>
      <c r="P11" s="17">
        <v>2</v>
      </c>
      <c r="Q11" s="82">
        <v>1031064196</v>
      </c>
      <c r="R11" s="17">
        <v>0</v>
      </c>
      <c r="S11" s="82">
        <v>0</v>
      </c>
      <c r="T11" s="17">
        <v>3</v>
      </c>
      <c r="U11" s="82">
        <v>2965625287</v>
      </c>
      <c r="V11" s="21"/>
      <c r="W11" s="22"/>
      <c r="X11" s="21"/>
      <c r="Y11" s="22"/>
      <c r="Z11" s="21"/>
      <c r="AA11" s="22"/>
      <c r="AB11" s="21"/>
      <c r="AC11" s="22"/>
      <c r="AD11" s="23"/>
      <c r="AE11" s="22"/>
      <c r="AF11" s="21"/>
      <c r="AG11" s="24"/>
      <c r="AH11" s="25"/>
      <c r="AI11" s="22"/>
      <c r="AJ11" s="25"/>
      <c r="AK11" s="24"/>
      <c r="AL11" s="26"/>
      <c r="AM11" s="22"/>
      <c r="AN11" s="27"/>
      <c r="AO11" s="28"/>
      <c r="AP11" s="27"/>
      <c r="AQ11" s="28"/>
      <c r="AR11" s="27"/>
      <c r="AS11" s="28"/>
    </row>
    <row r="12" spans="1:45" ht="21">
      <c r="A12" s="9" t="s">
        <v>31</v>
      </c>
      <c r="B12" s="91">
        <f aca="true" t="shared" si="2" ref="B12:T12">SUM(B7:B11)</f>
        <v>51</v>
      </c>
      <c r="C12" s="83">
        <f t="shared" si="2"/>
        <v>34249401257.86</v>
      </c>
      <c r="D12" s="18">
        <f>SUM(D7:D11)</f>
        <v>5</v>
      </c>
      <c r="E12" s="83">
        <f>SUM(E7:E11)</f>
        <v>2989586780</v>
      </c>
      <c r="F12" s="18">
        <f>SUM(F7:F11)</f>
        <v>12</v>
      </c>
      <c r="G12" s="83">
        <f>SUM(G7:G11)</f>
        <v>10439880097</v>
      </c>
      <c r="H12" s="18">
        <f aca="true" t="shared" si="3" ref="H12:M12">SUM(H7:H11)</f>
        <v>5</v>
      </c>
      <c r="I12" s="83">
        <f t="shared" si="3"/>
        <v>1710643481</v>
      </c>
      <c r="J12" s="18">
        <f t="shared" si="3"/>
        <v>11</v>
      </c>
      <c r="K12" s="83">
        <f t="shared" si="3"/>
        <v>7458766282.860001</v>
      </c>
      <c r="L12" s="18">
        <f t="shared" si="3"/>
        <v>7</v>
      </c>
      <c r="M12" s="83">
        <f t="shared" si="3"/>
        <v>4058210153</v>
      </c>
      <c r="N12" s="18">
        <f aca="true" t="shared" si="4" ref="N12:S12">SUM(N7:N11)</f>
        <v>3</v>
      </c>
      <c r="O12" s="83">
        <f t="shared" si="4"/>
        <v>641656421</v>
      </c>
      <c r="P12" s="18">
        <f t="shared" si="4"/>
        <v>3</v>
      </c>
      <c r="Q12" s="83">
        <f t="shared" si="4"/>
        <v>3320565196</v>
      </c>
      <c r="R12" s="18">
        <f t="shared" si="4"/>
        <v>2</v>
      </c>
      <c r="S12" s="83">
        <f t="shared" si="4"/>
        <v>664467560</v>
      </c>
      <c r="T12" s="18">
        <f t="shared" si="2"/>
        <v>3</v>
      </c>
      <c r="U12" s="83">
        <f>SUM(U7:U11)</f>
        <v>2965625287</v>
      </c>
      <c r="V12" s="29"/>
      <c r="W12" s="30"/>
      <c r="X12" s="29"/>
      <c r="Y12" s="30"/>
      <c r="Z12" s="29"/>
      <c r="AA12" s="30"/>
      <c r="AB12" s="29"/>
      <c r="AC12" s="30"/>
      <c r="AD12" s="31"/>
      <c r="AE12" s="30"/>
      <c r="AF12" s="29"/>
      <c r="AG12" s="32"/>
      <c r="AH12" s="33"/>
      <c r="AI12" s="30"/>
      <c r="AJ12" s="33"/>
      <c r="AK12" s="32"/>
      <c r="AL12" s="34"/>
      <c r="AM12" s="30"/>
      <c r="AN12" s="35"/>
      <c r="AO12" s="36"/>
      <c r="AP12" s="35"/>
      <c r="AQ12" s="36"/>
      <c r="AR12" s="35"/>
      <c r="AS12" s="36"/>
    </row>
    <row r="13" spans="4:37" ht="15">
      <c r="D13"/>
      <c r="E13"/>
      <c r="F13"/>
      <c r="G13"/>
      <c r="H13"/>
      <c r="I13"/>
      <c r="J13"/>
      <c r="K13"/>
      <c r="L13"/>
      <c r="M13"/>
      <c r="N13"/>
      <c r="O13"/>
      <c r="P13"/>
      <c r="Q13"/>
      <c r="R13"/>
      <c r="S13"/>
      <c r="T13"/>
      <c r="U13"/>
      <c r="V13"/>
      <c r="W13"/>
      <c r="X13"/>
      <c r="Y13"/>
      <c r="Z13"/>
      <c r="AA13"/>
      <c r="AB13"/>
      <c r="AC13"/>
      <c r="AD13"/>
      <c r="AE13"/>
      <c r="AF13"/>
      <c r="AG13"/>
      <c r="AH13"/>
      <c r="AI13"/>
      <c r="AJ13"/>
      <c r="AK13"/>
    </row>
    <row r="14" spans="4:37" ht="15">
      <c r="D14"/>
      <c r="E14"/>
      <c r="F14"/>
      <c r="G14"/>
      <c r="H14"/>
      <c r="I14"/>
      <c r="J14"/>
      <c r="K14"/>
      <c r="L14"/>
      <c r="M14"/>
      <c r="N14"/>
      <c r="O14"/>
      <c r="P14"/>
      <c r="Q14"/>
      <c r="R14"/>
      <c r="S14"/>
      <c r="T14"/>
      <c r="U14"/>
      <c r="V14"/>
      <c r="W14"/>
      <c r="X14"/>
      <c r="Y14"/>
      <c r="Z14"/>
      <c r="AA14"/>
      <c r="AB14"/>
      <c r="AC14"/>
      <c r="AD14"/>
      <c r="AE14"/>
      <c r="AF14"/>
      <c r="AG14"/>
      <c r="AH14"/>
      <c r="AI14"/>
      <c r="AJ14"/>
      <c r="AK14"/>
    </row>
    <row r="15" spans="1:37" ht="25.8" customHeight="1">
      <c r="A15" s="7" t="s">
        <v>28</v>
      </c>
      <c r="D15"/>
      <c r="E15"/>
      <c r="F15"/>
      <c r="G15"/>
      <c r="H15"/>
      <c r="I15"/>
      <c r="J15"/>
      <c r="K15"/>
      <c r="L15"/>
      <c r="M15"/>
      <c r="N15"/>
      <c r="O15"/>
      <c r="P15"/>
      <c r="Q15"/>
      <c r="R15"/>
      <c r="S15"/>
      <c r="T15"/>
      <c r="U15"/>
      <c r="V15"/>
      <c r="W15"/>
      <c r="X15"/>
      <c r="Y15"/>
      <c r="Z15"/>
      <c r="AA15"/>
      <c r="AB15"/>
      <c r="AC15"/>
      <c r="AD15"/>
      <c r="AE15"/>
      <c r="AF15"/>
      <c r="AG15"/>
      <c r="AH15"/>
      <c r="AI15"/>
      <c r="AJ15"/>
      <c r="AK15"/>
    </row>
    <row r="16" spans="1:46" s="5" customFormat="1" ht="31.5" customHeight="1">
      <c r="A16" s="8" t="s">
        <v>29</v>
      </c>
      <c r="B16" s="116" t="s">
        <v>48</v>
      </c>
      <c r="C16" s="116"/>
      <c r="D16" s="115" t="s">
        <v>85</v>
      </c>
      <c r="E16" s="116"/>
      <c r="F16" s="115" t="s">
        <v>69</v>
      </c>
      <c r="G16" s="116"/>
      <c r="H16" s="115" t="s">
        <v>65</v>
      </c>
      <c r="I16" s="116"/>
      <c r="J16" s="115" t="s">
        <v>62</v>
      </c>
      <c r="K16" s="116"/>
      <c r="L16" s="115" t="s">
        <v>61</v>
      </c>
      <c r="M16" s="116"/>
      <c r="N16" s="115" t="s">
        <v>59</v>
      </c>
      <c r="O16" s="116"/>
      <c r="P16" s="115" t="s">
        <v>53</v>
      </c>
      <c r="Q16" s="116"/>
      <c r="R16" s="115" t="s">
        <v>52</v>
      </c>
      <c r="S16" s="116"/>
      <c r="T16" s="115" t="s">
        <v>51</v>
      </c>
      <c r="U16" s="116"/>
      <c r="V16" s="118"/>
      <c r="W16" s="119"/>
      <c r="X16" s="118"/>
      <c r="Y16" s="119"/>
      <c r="Z16" s="118"/>
      <c r="AA16" s="119"/>
      <c r="AB16" s="118"/>
      <c r="AC16" s="119"/>
      <c r="AD16" s="118"/>
      <c r="AE16" s="119"/>
      <c r="AF16" s="118"/>
      <c r="AG16" s="119"/>
      <c r="AH16" s="118"/>
      <c r="AI16" s="119"/>
      <c r="AJ16" s="118"/>
      <c r="AK16" s="119"/>
      <c r="AL16" s="118"/>
      <c r="AM16" s="119"/>
      <c r="AN16" s="118"/>
      <c r="AO16" s="119"/>
      <c r="AP16" s="118"/>
      <c r="AQ16" s="119"/>
      <c r="AR16" s="118"/>
      <c r="AS16" s="118"/>
      <c r="AT16"/>
    </row>
    <row r="17" spans="2:46" s="5" customFormat="1" ht="32.25" customHeight="1">
      <c r="B17" s="89" t="s">
        <v>20</v>
      </c>
      <c r="C17" s="81" t="s">
        <v>21</v>
      </c>
      <c r="D17" s="89" t="s">
        <v>20</v>
      </c>
      <c r="E17" s="81" t="s">
        <v>21</v>
      </c>
      <c r="F17" s="89" t="s">
        <v>20</v>
      </c>
      <c r="G17" s="81" t="s">
        <v>21</v>
      </c>
      <c r="H17" s="89" t="s">
        <v>20</v>
      </c>
      <c r="I17" s="81" t="s">
        <v>21</v>
      </c>
      <c r="J17" s="89" t="s">
        <v>20</v>
      </c>
      <c r="K17" s="81" t="s">
        <v>21</v>
      </c>
      <c r="L17" s="89" t="s">
        <v>20</v>
      </c>
      <c r="M17" s="81" t="s">
        <v>21</v>
      </c>
      <c r="N17" s="89" t="s">
        <v>20</v>
      </c>
      <c r="O17" s="81" t="s">
        <v>21</v>
      </c>
      <c r="P17" s="89" t="s">
        <v>20</v>
      </c>
      <c r="Q17" s="81" t="s">
        <v>21</v>
      </c>
      <c r="R17" s="89" t="s">
        <v>20</v>
      </c>
      <c r="S17" s="81" t="s">
        <v>21</v>
      </c>
      <c r="T17" s="89" t="s">
        <v>20</v>
      </c>
      <c r="U17" s="81" t="s">
        <v>21</v>
      </c>
      <c r="V17" s="4"/>
      <c r="W17" s="20"/>
      <c r="X17" s="4"/>
      <c r="Y17" s="20"/>
      <c r="Z17" s="4"/>
      <c r="AA17" s="20"/>
      <c r="AB17" s="4"/>
      <c r="AC17" s="20"/>
      <c r="AD17" s="4"/>
      <c r="AE17" s="20"/>
      <c r="AF17" s="4"/>
      <c r="AG17" s="20"/>
      <c r="AH17" s="4"/>
      <c r="AI17" s="20"/>
      <c r="AJ17" s="4"/>
      <c r="AK17" s="20"/>
      <c r="AL17" s="4"/>
      <c r="AM17" s="20"/>
      <c r="AN17" s="4"/>
      <c r="AO17" s="20"/>
      <c r="AP17" s="4"/>
      <c r="AQ17" s="20"/>
      <c r="AR17" s="4"/>
      <c r="AS17" s="20"/>
      <c r="AT17"/>
    </row>
    <row r="18" spans="1:45" ht="21" customHeight="1">
      <c r="A18" s="6" t="s">
        <v>17</v>
      </c>
      <c r="B18" s="90">
        <f>T18+R18+P18+N18+L18+J18+H18+F18+D18</f>
        <v>0</v>
      </c>
      <c r="C18" s="82">
        <f>U18+S18+Q18+O18+M18+K18+I18+G18+E18</f>
        <v>0</v>
      </c>
      <c r="D18" s="17">
        <v>0</v>
      </c>
      <c r="E18" s="82">
        <v>0</v>
      </c>
      <c r="F18" s="17">
        <v>0</v>
      </c>
      <c r="G18" s="82">
        <v>0</v>
      </c>
      <c r="H18" s="17">
        <v>0</v>
      </c>
      <c r="I18" s="82">
        <v>0</v>
      </c>
      <c r="J18" s="17">
        <v>0</v>
      </c>
      <c r="K18" s="82">
        <v>0</v>
      </c>
      <c r="L18" s="17">
        <v>0</v>
      </c>
      <c r="M18" s="82">
        <v>0</v>
      </c>
      <c r="N18" s="17">
        <v>0</v>
      </c>
      <c r="O18" s="82">
        <v>0</v>
      </c>
      <c r="P18" s="17">
        <v>0</v>
      </c>
      <c r="Q18" s="82">
        <v>0</v>
      </c>
      <c r="R18" s="17">
        <v>0</v>
      </c>
      <c r="S18" s="82">
        <v>0</v>
      </c>
      <c r="T18" s="17">
        <v>0</v>
      </c>
      <c r="U18" s="82">
        <v>0</v>
      </c>
      <c r="V18" s="21"/>
      <c r="W18" s="22"/>
      <c r="X18" s="21"/>
      <c r="Y18" s="22"/>
      <c r="Z18" s="21"/>
      <c r="AA18" s="24"/>
      <c r="AB18" s="21"/>
      <c r="AC18" s="22"/>
      <c r="AD18" s="23"/>
      <c r="AE18" s="22"/>
      <c r="AF18" s="21"/>
      <c r="AG18" s="24"/>
      <c r="AH18" s="21"/>
      <c r="AI18" s="22"/>
      <c r="AJ18" s="25"/>
      <c r="AK18" s="24"/>
      <c r="AL18" s="26"/>
      <c r="AM18" s="24"/>
      <c r="AN18" s="27"/>
      <c r="AO18" s="28"/>
      <c r="AP18" s="27"/>
      <c r="AQ18" s="28"/>
      <c r="AR18" s="27"/>
      <c r="AS18" s="28"/>
    </row>
    <row r="19" spans="1:45" ht="21">
      <c r="A19" s="6" t="s">
        <v>23</v>
      </c>
      <c r="B19" s="90">
        <f aca="true" t="shared" si="5" ref="B19:B22">T19+R19+P19+N19+L19+J19+H19+F19+D19</f>
        <v>1</v>
      </c>
      <c r="C19" s="82">
        <f aca="true" t="shared" si="6" ref="C19:C22">U19+S19+Q19+O19+M19+K19+I19+G19+E19</f>
        <v>32475000</v>
      </c>
      <c r="D19" s="17">
        <v>0</v>
      </c>
      <c r="E19" s="82">
        <v>0</v>
      </c>
      <c r="F19" s="17">
        <v>1</v>
      </c>
      <c r="G19" s="82">
        <v>32475000</v>
      </c>
      <c r="H19" s="17">
        <v>0</v>
      </c>
      <c r="I19" s="82">
        <v>0</v>
      </c>
      <c r="J19" s="17">
        <v>0</v>
      </c>
      <c r="K19" s="82">
        <v>0</v>
      </c>
      <c r="L19" s="17">
        <v>0</v>
      </c>
      <c r="M19" s="82">
        <v>0</v>
      </c>
      <c r="N19" s="17">
        <v>0</v>
      </c>
      <c r="O19" s="82">
        <v>0</v>
      </c>
      <c r="P19" s="17">
        <v>0</v>
      </c>
      <c r="Q19" s="82">
        <v>0</v>
      </c>
      <c r="R19" s="17">
        <v>0</v>
      </c>
      <c r="S19" s="82">
        <v>0</v>
      </c>
      <c r="T19" s="17">
        <v>0</v>
      </c>
      <c r="U19" s="82">
        <v>0</v>
      </c>
      <c r="V19" s="21"/>
      <c r="W19" s="22"/>
      <c r="X19" s="21"/>
      <c r="Y19" s="22"/>
      <c r="Z19" s="21"/>
      <c r="AA19" s="24"/>
      <c r="AB19" s="21"/>
      <c r="AC19" s="22"/>
      <c r="AD19" s="23"/>
      <c r="AE19" s="22"/>
      <c r="AF19" s="21"/>
      <c r="AG19" s="24"/>
      <c r="AH19" s="21"/>
      <c r="AI19" s="22"/>
      <c r="AJ19" s="25"/>
      <c r="AK19" s="24"/>
      <c r="AL19" s="26"/>
      <c r="AM19" s="24"/>
      <c r="AN19" s="27"/>
      <c r="AO19" s="28"/>
      <c r="AP19" s="27"/>
      <c r="AQ19" s="28"/>
      <c r="AR19" s="27"/>
      <c r="AS19" s="28"/>
    </row>
    <row r="20" spans="1:45" ht="21">
      <c r="A20" s="6" t="s">
        <v>22</v>
      </c>
      <c r="B20" s="90">
        <f t="shared" si="5"/>
        <v>0</v>
      </c>
      <c r="C20" s="82">
        <f t="shared" si="6"/>
        <v>0</v>
      </c>
      <c r="D20" s="17">
        <v>0</v>
      </c>
      <c r="E20" s="82">
        <v>0</v>
      </c>
      <c r="F20" s="17">
        <v>0</v>
      </c>
      <c r="G20" s="82">
        <v>0</v>
      </c>
      <c r="H20" s="17">
        <v>0</v>
      </c>
      <c r="I20" s="82">
        <v>0</v>
      </c>
      <c r="J20" s="17">
        <v>0</v>
      </c>
      <c r="K20" s="82">
        <v>0</v>
      </c>
      <c r="L20" s="17">
        <v>0</v>
      </c>
      <c r="M20" s="82">
        <v>0</v>
      </c>
      <c r="N20" s="17">
        <v>0</v>
      </c>
      <c r="O20" s="82">
        <v>0</v>
      </c>
      <c r="P20" s="17">
        <v>0</v>
      </c>
      <c r="Q20" s="82">
        <v>0</v>
      </c>
      <c r="R20" s="17">
        <v>0</v>
      </c>
      <c r="S20" s="82">
        <v>0</v>
      </c>
      <c r="T20" s="17">
        <v>0</v>
      </c>
      <c r="U20" s="82">
        <v>0</v>
      </c>
      <c r="V20" s="21"/>
      <c r="W20" s="22"/>
      <c r="X20" s="21"/>
      <c r="Y20" s="22"/>
      <c r="Z20" s="21"/>
      <c r="AA20" s="24"/>
      <c r="AB20" s="21"/>
      <c r="AC20" s="22"/>
      <c r="AD20" s="23"/>
      <c r="AE20" s="22"/>
      <c r="AF20" s="21"/>
      <c r="AG20" s="24"/>
      <c r="AH20" s="21"/>
      <c r="AI20" s="22"/>
      <c r="AJ20" s="25"/>
      <c r="AK20" s="24"/>
      <c r="AL20" s="26"/>
      <c r="AM20" s="24"/>
      <c r="AN20" s="27"/>
      <c r="AO20" s="28"/>
      <c r="AP20" s="27"/>
      <c r="AQ20" s="28"/>
      <c r="AR20" s="27"/>
      <c r="AS20" s="28"/>
    </row>
    <row r="21" spans="1:45" ht="21">
      <c r="A21" s="6" t="s">
        <v>18</v>
      </c>
      <c r="B21" s="90">
        <f t="shared" si="5"/>
        <v>6</v>
      </c>
      <c r="C21" s="82">
        <f t="shared" si="6"/>
        <v>349442660</v>
      </c>
      <c r="D21" s="17">
        <v>1</v>
      </c>
      <c r="E21" s="82">
        <v>82685743</v>
      </c>
      <c r="F21" s="17">
        <v>1</v>
      </c>
      <c r="G21" s="82">
        <v>29400000</v>
      </c>
      <c r="H21" s="17">
        <v>1</v>
      </c>
      <c r="I21" s="82">
        <v>8426897</v>
      </c>
      <c r="J21" s="17">
        <v>0</v>
      </c>
      <c r="K21" s="82">
        <v>0</v>
      </c>
      <c r="L21" s="17">
        <v>3</v>
      </c>
      <c r="M21" s="82">
        <v>228930020</v>
      </c>
      <c r="N21" s="17">
        <v>0</v>
      </c>
      <c r="O21" s="82">
        <v>0</v>
      </c>
      <c r="P21" s="17">
        <v>0</v>
      </c>
      <c r="Q21" s="82">
        <v>0</v>
      </c>
      <c r="R21" s="17">
        <v>0</v>
      </c>
      <c r="S21" s="82">
        <v>0</v>
      </c>
      <c r="T21" s="17">
        <v>0</v>
      </c>
      <c r="U21" s="82">
        <v>0</v>
      </c>
      <c r="V21" s="21"/>
      <c r="W21" s="22"/>
      <c r="X21" s="21"/>
      <c r="Y21" s="22"/>
      <c r="Z21" s="21"/>
      <c r="AA21" s="24"/>
      <c r="AB21" s="21"/>
      <c r="AC21" s="22"/>
      <c r="AD21" s="23"/>
      <c r="AE21" s="22"/>
      <c r="AF21" s="21"/>
      <c r="AG21" s="24"/>
      <c r="AH21" s="21"/>
      <c r="AI21" s="22"/>
      <c r="AJ21" s="25"/>
      <c r="AK21" s="24"/>
      <c r="AL21" s="26"/>
      <c r="AM21" s="37"/>
      <c r="AN21" s="27"/>
      <c r="AO21" s="28"/>
      <c r="AP21" s="27"/>
      <c r="AQ21" s="28"/>
      <c r="AR21" s="27"/>
      <c r="AS21" s="28"/>
    </row>
    <row r="22" spans="1:45" ht="21">
      <c r="A22" s="6" t="s">
        <v>19</v>
      </c>
      <c r="B22" s="90">
        <f t="shared" si="5"/>
        <v>0</v>
      </c>
      <c r="C22" s="82">
        <f t="shared" si="6"/>
        <v>0</v>
      </c>
      <c r="D22" s="17">
        <v>0</v>
      </c>
      <c r="E22" s="82">
        <v>0</v>
      </c>
      <c r="F22" s="17">
        <v>0</v>
      </c>
      <c r="G22" s="82">
        <v>0</v>
      </c>
      <c r="H22" s="17">
        <v>0</v>
      </c>
      <c r="I22" s="82">
        <v>0</v>
      </c>
      <c r="J22" s="17">
        <v>0</v>
      </c>
      <c r="K22" s="82">
        <v>0</v>
      </c>
      <c r="L22" s="17">
        <v>0</v>
      </c>
      <c r="M22" s="82">
        <v>0</v>
      </c>
      <c r="N22" s="17">
        <v>0</v>
      </c>
      <c r="O22" s="82">
        <v>0</v>
      </c>
      <c r="P22" s="17">
        <v>0</v>
      </c>
      <c r="Q22" s="82">
        <v>0</v>
      </c>
      <c r="R22" s="17">
        <v>0</v>
      </c>
      <c r="S22" s="82">
        <v>0</v>
      </c>
      <c r="T22" s="17">
        <v>0</v>
      </c>
      <c r="U22" s="82">
        <v>0</v>
      </c>
      <c r="V22" s="21"/>
      <c r="W22" s="22"/>
      <c r="X22" s="21"/>
      <c r="Y22" s="22"/>
      <c r="Z22" s="21"/>
      <c r="AA22" s="24"/>
      <c r="AB22" s="21"/>
      <c r="AC22" s="22"/>
      <c r="AD22" s="23"/>
      <c r="AE22" s="22"/>
      <c r="AF22" s="21"/>
      <c r="AG22" s="24"/>
      <c r="AH22" s="21"/>
      <c r="AI22" s="22"/>
      <c r="AJ22" s="25"/>
      <c r="AK22" s="24"/>
      <c r="AL22" s="26"/>
      <c r="AM22" s="24"/>
      <c r="AN22" s="27"/>
      <c r="AO22" s="28"/>
      <c r="AP22" s="27"/>
      <c r="AQ22" s="28"/>
      <c r="AR22" s="27"/>
      <c r="AS22" s="28"/>
    </row>
    <row r="23" spans="1:45" ht="18.6" customHeight="1">
      <c r="A23" s="9" t="s">
        <v>32</v>
      </c>
      <c r="B23" s="18">
        <f aca="true" t="shared" si="7" ref="B23:T23">SUM(B18:B22)</f>
        <v>7</v>
      </c>
      <c r="C23" s="83">
        <f aca="true" t="shared" si="8" ref="C23:M23">SUM(C18:C22)</f>
        <v>381917660</v>
      </c>
      <c r="D23" s="18">
        <f>SUM(D18:D22)</f>
        <v>1</v>
      </c>
      <c r="E23" s="83">
        <f>SUM(E18:E22)</f>
        <v>82685743</v>
      </c>
      <c r="F23" s="18">
        <f>SUM(F18:F22)</f>
        <v>2</v>
      </c>
      <c r="G23" s="83">
        <f>SUM(G18:G22)</f>
        <v>61875000</v>
      </c>
      <c r="H23" s="18">
        <f t="shared" si="8"/>
        <v>1</v>
      </c>
      <c r="I23" s="83">
        <f t="shared" si="8"/>
        <v>8426897</v>
      </c>
      <c r="J23" s="18">
        <f t="shared" si="8"/>
        <v>0</v>
      </c>
      <c r="K23" s="83">
        <f t="shared" si="8"/>
        <v>0</v>
      </c>
      <c r="L23" s="18">
        <f t="shared" si="8"/>
        <v>3</v>
      </c>
      <c r="M23" s="83">
        <f t="shared" si="8"/>
        <v>228930020</v>
      </c>
      <c r="N23" s="18">
        <f aca="true" t="shared" si="9" ref="N23:S23">SUM(N18:N22)</f>
        <v>0</v>
      </c>
      <c r="O23" s="83">
        <f t="shared" si="9"/>
        <v>0</v>
      </c>
      <c r="P23" s="18">
        <f t="shared" si="9"/>
        <v>0</v>
      </c>
      <c r="Q23" s="83">
        <f t="shared" si="9"/>
        <v>0</v>
      </c>
      <c r="R23" s="18">
        <f t="shared" si="9"/>
        <v>0</v>
      </c>
      <c r="S23" s="83">
        <f t="shared" si="9"/>
        <v>0</v>
      </c>
      <c r="T23" s="18">
        <f t="shared" si="7"/>
        <v>0</v>
      </c>
      <c r="U23" s="83">
        <f>SUM(U18:U22)</f>
        <v>0</v>
      </c>
      <c r="V23" s="29"/>
      <c r="W23" s="30"/>
      <c r="X23" s="29"/>
      <c r="Y23" s="30"/>
      <c r="Z23" s="29"/>
      <c r="AA23" s="32"/>
      <c r="AB23" s="29"/>
      <c r="AC23" s="30"/>
      <c r="AD23" s="31"/>
      <c r="AE23" s="30"/>
      <c r="AF23" s="29"/>
      <c r="AG23" s="32"/>
      <c r="AH23" s="29"/>
      <c r="AI23" s="30"/>
      <c r="AJ23" s="33"/>
      <c r="AK23" s="32"/>
      <c r="AL23" s="34"/>
      <c r="AM23" s="32"/>
      <c r="AN23" s="35"/>
      <c r="AO23" s="36"/>
      <c r="AP23" s="35"/>
      <c r="AQ23" s="36"/>
      <c r="AR23" s="35"/>
      <c r="AS23" s="36"/>
    </row>
    <row r="24" spans="4:37" ht="15">
      <c r="D24"/>
      <c r="E24"/>
      <c r="F24"/>
      <c r="G24"/>
      <c r="H24"/>
      <c r="I24"/>
      <c r="J24"/>
      <c r="K24"/>
      <c r="L24"/>
      <c r="M24"/>
      <c r="N24"/>
      <c r="O24"/>
      <c r="P24"/>
      <c r="Q24"/>
      <c r="R24"/>
      <c r="S24"/>
      <c r="T24"/>
      <c r="U24"/>
      <c r="V24"/>
      <c r="W24"/>
      <c r="X24"/>
      <c r="Y24"/>
      <c r="Z24"/>
      <c r="AA24"/>
      <c r="AB24"/>
      <c r="AC24"/>
      <c r="AD24"/>
      <c r="AE24"/>
      <c r="AF24"/>
      <c r="AG24"/>
      <c r="AH24"/>
      <c r="AI24"/>
      <c r="AJ24"/>
      <c r="AK24"/>
    </row>
    <row r="25" spans="4:37" ht="15">
      <c r="D25"/>
      <c r="E25"/>
      <c r="F25"/>
      <c r="G25"/>
      <c r="H25"/>
      <c r="I25"/>
      <c r="J25"/>
      <c r="K25"/>
      <c r="L25"/>
      <c r="M25"/>
      <c r="N25"/>
      <c r="O25"/>
      <c r="P25"/>
      <c r="Q25"/>
      <c r="R25"/>
      <c r="S25"/>
      <c r="T25"/>
      <c r="U25"/>
      <c r="V25"/>
      <c r="W25"/>
      <c r="X25"/>
      <c r="Y25"/>
      <c r="Z25"/>
      <c r="AA25"/>
      <c r="AB25"/>
      <c r="AC25"/>
      <c r="AD25"/>
      <c r="AE25"/>
      <c r="AF25"/>
      <c r="AG25"/>
      <c r="AH25"/>
      <c r="AI25"/>
      <c r="AJ25"/>
      <c r="AK25"/>
    </row>
    <row r="26" spans="1:37" ht="25.8">
      <c r="A26" s="7" t="s">
        <v>27</v>
      </c>
      <c r="D26"/>
      <c r="E26"/>
      <c r="F26"/>
      <c r="G26"/>
      <c r="H26"/>
      <c r="I26"/>
      <c r="J26"/>
      <c r="K26"/>
      <c r="L26"/>
      <c r="M26"/>
      <c r="N26"/>
      <c r="O26"/>
      <c r="P26"/>
      <c r="Q26"/>
      <c r="R26"/>
      <c r="S26"/>
      <c r="T26"/>
      <c r="U26"/>
      <c r="V26"/>
      <c r="W26"/>
      <c r="X26"/>
      <c r="Y26"/>
      <c r="Z26"/>
      <c r="AA26"/>
      <c r="AB26"/>
      <c r="AC26"/>
      <c r="AD26"/>
      <c r="AE26"/>
      <c r="AF26"/>
      <c r="AG26"/>
      <c r="AH26"/>
      <c r="AI26"/>
      <c r="AJ26"/>
      <c r="AK26"/>
    </row>
    <row r="27" spans="1:46" s="5" customFormat="1" ht="31.5" customHeight="1">
      <c r="A27" s="8" t="s">
        <v>30</v>
      </c>
      <c r="B27" s="116" t="s">
        <v>48</v>
      </c>
      <c r="C27" s="116"/>
      <c r="D27" s="115" t="s">
        <v>85</v>
      </c>
      <c r="E27" s="116"/>
      <c r="F27" s="115" t="s">
        <v>69</v>
      </c>
      <c r="G27" s="116"/>
      <c r="H27" s="115" t="s">
        <v>65</v>
      </c>
      <c r="I27" s="116"/>
      <c r="J27" s="115" t="s">
        <v>62</v>
      </c>
      <c r="K27" s="116"/>
      <c r="L27" s="115" t="s">
        <v>61</v>
      </c>
      <c r="M27" s="116"/>
      <c r="N27" s="115" t="s">
        <v>59</v>
      </c>
      <c r="O27" s="116"/>
      <c r="P27" s="115" t="s">
        <v>53</v>
      </c>
      <c r="Q27" s="116"/>
      <c r="R27" s="115" t="s">
        <v>52</v>
      </c>
      <c r="S27" s="116"/>
      <c r="T27" s="115" t="s">
        <v>51</v>
      </c>
      <c r="U27" s="116"/>
      <c r="V27" s="118"/>
      <c r="W27" s="119"/>
      <c r="X27" s="118"/>
      <c r="Y27" s="119"/>
      <c r="Z27" s="118"/>
      <c r="AA27" s="119"/>
      <c r="AB27" s="118"/>
      <c r="AC27" s="119"/>
      <c r="AD27" s="118"/>
      <c r="AE27" s="119"/>
      <c r="AF27" s="118"/>
      <c r="AG27" s="119"/>
      <c r="AH27" s="118"/>
      <c r="AI27" s="119"/>
      <c r="AJ27" s="118"/>
      <c r="AK27" s="119"/>
      <c r="AL27" s="118"/>
      <c r="AM27" s="119"/>
      <c r="AN27" s="118"/>
      <c r="AO27" s="119"/>
      <c r="AP27" s="118"/>
      <c r="AQ27" s="119"/>
      <c r="AR27" s="118"/>
      <c r="AS27" s="118"/>
      <c r="AT27"/>
    </row>
    <row r="28" spans="2:46" s="5" customFormat="1" ht="32.25" customHeight="1">
      <c r="B28" s="89" t="s">
        <v>20</v>
      </c>
      <c r="C28" s="81" t="s">
        <v>21</v>
      </c>
      <c r="D28" s="89" t="s">
        <v>20</v>
      </c>
      <c r="E28" s="81" t="s">
        <v>21</v>
      </c>
      <c r="F28" s="89" t="s">
        <v>20</v>
      </c>
      <c r="G28" s="81" t="s">
        <v>21</v>
      </c>
      <c r="H28" s="89" t="s">
        <v>20</v>
      </c>
      <c r="I28" s="81" t="s">
        <v>21</v>
      </c>
      <c r="J28" s="89" t="s">
        <v>20</v>
      </c>
      <c r="K28" s="81" t="s">
        <v>21</v>
      </c>
      <c r="L28" s="89" t="s">
        <v>20</v>
      </c>
      <c r="M28" s="81" t="s">
        <v>21</v>
      </c>
      <c r="N28" s="89" t="s">
        <v>20</v>
      </c>
      <c r="O28" s="81" t="s">
        <v>21</v>
      </c>
      <c r="P28" s="89" t="s">
        <v>20</v>
      </c>
      <c r="Q28" s="81" t="s">
        <v>21</v>
      </c>
      <c r="R28" s="89" t="s">
        <v>20</v>
      </c>
      <c r="S28" s="81" t="s">
        <v>21</v>
      </c>
      <c r="T28" s="89" t="s">
        <v>20</v>
      </c>
      <c r="U28" s="81" t="s">
        <v>21</v>
      </c>
      <c r="V28" s="4"/>
      <c r="W28" s="20"/>
      <c r="X28" s="4"/>
      <c r="Y28" s="20"/>
      <c r="Z28" s="4"/>
      <c r="AA28" s="20"/>
      <c r="AB28" s="4"/>
      <c r="AC28" s="20"/>
      <c r="AD28" s="4"/>
      <c r="AE28" s="20"/>
      <c r="AF28" s="4"/>
      <c r="AG28" s="20"/>
      <c r="AH28" s="4"/>
      <c r="AI28" s="20"/>
      <c r="AJ28" s="4"/>
      <c r="AK28" s="20"/>
      <c r="AL28" s="4"/>
      <c r="AM28" s="20"/>
      <c r="AN28" s="4"/>
      <c r="AO28" s="20"/>
      <c r="AP28" s="4"/>
      <c r="AQ28" s="20"/>
      <c r="AR28" s="4"/>
      <c r="AS28" s="20"/>
      <c r="AT28"/>
    </row>
    <row r="29" spans="1:45" ht="21">
      <c r="A29" s="6" t="s">
        <v>17</v>
      </c>
      <c r="B29" s="90">
        <f>T29+R29+P29+N29+L29+J29+H29+F29+D29</f>
        <v>1</v>
      </c>
      <c r="C29" s="82">
        <f>U29+S29+Q29+O29+M29+K29+I29+G29+E29</f>
        <v>1200000000</v>
      </c>
      <c r="D29" s="17">
        <f>D18+D7</f>
        <v>0</v>
      </c>
      <c r="E29" s="82">
        <f>E18+E7</f>
        <v>0</v>
      </c>
      <c r="F29" s="17">
        <f>F18+F7</f>
        <v>0</v>
      </c>
      <c r="G29" s="82">
        <f>G18+G7</f>
        <v>0</v>
      </c>
      <c r="H29" s="17">
        <f>H18+H7</f>
        <v>0</v>
      </c>
      <c r="I29" s="82">
        <f>I18+I7</f>
        <v>0</v>
      </c>
      <c r="J29" s="17">
        <f>J18+J7</f>
        <v>0</v>
      </c>
      <c r="K29" s="82">
        <f>K18+K7</f>
        <v>0</v>
      </c>
      <c r="L29" s="17">
        <f>L18+L7</f>
        <v>1</v>
      </c>
      <c r="M29" s="82">
        <f>M18+M7</f>
        <v>1200000000</v>
      </c>
      <c r="N29" s="17">
        <f>N18+N7</f>
        <v>0</v>
      </c>
      <c r="O29" s="82">
        <f>O18+O7</f>
        <v>0</v>
      </c>
      <c r="P29" s="17">
        <f>P18+P7</f>
        <v>0</v>
      </c>
      <c r="Q29" s="82">
        <f>Q18+Q7</f>
        <v>0</v>
      </c>
      <c r="R29" s="17">
        <f>R18+R7</f>
        <v>0</v>
      </c>
      <c r="S29" s="82">
        <f>S18+S7</f>
        <v>0</v>
      </c>
      <c r="T29" s="17">
        <f>T18+T7</f>
        <v>0</v>
      </c>
      <c r="U29" s="82">
        <f>U18+U7</f>
        <v>0</v>
      </c>
      <c r="V29" s="21"/>
      <c r="W29" s="22"/>
      <c r="X29" s="21"/>
      <c r="Y29" s="22"/>
      <c r="Z29" s="21"/>
      <c r="AA29" s="22"/>
      <c r="AB29" s="21"/>
      <c r="AC29" s="22"/>
      <c r="AD29" s="21"/>
      <c r="AE29" s="22"/>
      <c r="AF29" s="21"/>
      <c r="AG29" s="24"/>
      <c r="AH29" s="21"/>
      <c r="AI29" s="22"/>
      <c r="AJ29" s="25"/>
      <c r="AK29" s="24"/>
      <c r="AL29" s="26"/>
      <c r="AM29" s="24"/>
      <c r="AN29" s="27"/>
      <c r="AO29" s="28"/>
      <c r="AP29" s="27"/>
      <c r="AQ29" s="28"/>
      <c r="AR29" s="27"/>
      <c r="AS29" s="28"/>
    </row>
    <row r="30" spans="1:45" ht="21">
      <c r="A30" s="6" t="s">
        <v>23</v>
      </c>
      <c r="B30" s="90">
        <f aca="true" t="shared" si="10" ref="B30:B33">T30+R30+P30+N30+L30+J30+H30+F30+D30</f>
        <v>5</v>
      </c>
      <c r="C30" s="82">
        <f aca="true" t="shared" si="11" ref="C30:C33">U30+S30+Q30+O30+M30+K30+I30+G30+E30</f>
        <v>1898886307</v>
      </c>
      <c r="D30" s="17">
        <f aca="true" t="shared" si="12" ref="D30:E33">D19+D8</f>
        <v>1</v>
      </c>
      <c r="E30" s="82">
        <f t="shared" si="12"/>
        <v>200000000</v>
      </c>
      <c r="F30" s="17">
        <f>F19+F8</f>
        <v>3</v>
      </c>
      <c r="G30" s="82">
        <f>G19+G8</f>
        <v>1427118018</v>
      </c>
      <c r="H30" s="17">
        <f>H19+H8</f>
        <v>0</v>
      </c>
      <c r="I30" s="82">
        <f>I19+I8</f>
        <v>0</v>
      </c>
      <c r="J30" s="17">
        <f>J19+J8</f>
        <v>0</v>
      </c>
      <c r="K30" s="82">
        <f>K19+K8</f>
        <v>0</v>
      </c>
      <c r="L30" s="17">
        <f>L19+L8</f>
        <v>1</v>
      </c>
      <c r="M30" s="82">
        <f>M19+M8</f>
        <v>271768289</v>
      </c>
      <c r="N30" s="17">
        <f>N19+N8</f>
        <v>0</v>
      </c>
      <c r="O30" s="82">
        <f>O19+O8</f>
        <v>0</v>
      </c>
      <c r="P30" s="17">
        <f>P19+P8</f>
        <v>0</v>
      </c>
      <c r="Q30" s="82">
        <f>Q19+Q8</f>
        <v>0</v>
      </c>
      <c r="R30" s="17">
        <f>R19+R8</f>
        <v>0</v>
      </c>
      <c r="S30" s="82">
        <f>S19+S8</f>
        <v>0</v>
      </c>
      <c r="T30" s="17">
        <f>T19+T8</f>
        <v>0</v>
      </c>
      <c r="U30" s="82">
        <f>U19+U8</f>
        <v>0</v>
      </c>
      <c r="V30" s="21"/>
      <c r="W30" s="22"/>
      <c r="X30" s="21"/>
      <c r="Y30" s="22"/>
      <c r="Z30" s="21"/>
      <c r="AA30" s="22"/>
      <c r="AB30" s="21"/>
      <c r="AC30" s="22"/>
      <c r="AD30" s="21"/>
      <c r="AE30" s="22"/>
      <c r="AF30" s="21"/>
      <c r="AG30" s="24"/>
      <c r="AH30" s="21"/>
      <c r="AI30" s="22"/>
      <c r="AJ30" s="25"/>
      <c r="AK30" s="24"/>
      <c r="AL30" s="26"/>
      <c r="AM30" s="24"/>
      <c r="AN30" s="27"/>
      <c r="AO30" s="28"/>
      <c r="AP30" s="27"/>
      <c r="AQ30" s="28"/>
      <c r="AR30" s="27"/>
      <c r="AS30" s="28"/>
    </row>
    <row r="31" spans="1:45" ht="21">
      <c r="A31" s="6" t="s">
        <v>22</v>
      </c>
      <c r="B31" s="90">
        <f t="shared" si="10"/>
        <v>2</v>
      </c>
      <c r="C31" s="82">
        <f t="shared" si="11"/>
        <v>1946306096</v>
      </c>
      <c r="D31" s="17">
        <f t="shared" si="12"/>
        <v>1</v>
      </c>
      <c r="E31" s="82">
        <f t="shared" si="12"/>
        <v>600000000</v>
      </c>
      <c r="F31" s="17">
        <f>F20+F9</f>
        <v>0</v>
      </c>
      <c r="G31" s="82">
        <f>G20+G9</f>
        <v>0</v>
      </c>
      <c r="H31" s="17">
        <f>H20+H9</f>
        <v>0</v>
      </c>
      <c r="I31" s="82">
        <f>I20+I9</f>
        <v>0</v>
      </c>
      <c r="J31" s="17">
        <f>J20+J9</f>
        <v>1</v>
      </c>
      <c r="K31" s="82">
        <f>K20+K9</f>
        <v>1346306096</v>
      </c>
      <c r="L31" s="17">
        <f>L20+L9</f>
        <v>0</v>
      </c>
      <c r="M31" s="82">
        <f>M20+M9</f>
        <v>0</v>
      </c>
      <c r="N31" s="17">
        <f>N20+N9</f>
        <v>0</v>
      </c>
      <c r="O31" s="82">
        <f>O20+O9</f>
        <v>0</v>
      </c>
      <c r="P31" s="17">
        <f>P20+P9</f>
        <v>0</v>
      </c>
      <c r="Q31" s="82">
        <f>Q20+Q9</f>
        <v>0</v>
      </c>
      <c r="R31" s="17">
        <f>R20+R9</f>
        <v>0</v>
      </c>
      <c r="S31" s="82">
        <f>S20+S9</f>
        <v>0</v>
      </c>
      <c r="T31" s="17">
        <f>T20+T9</f>
        <v>0</v>
      </c>
      <c r="U31" s="82">
        <f>U20+U9</f>
        <v>0</v>
      </c>
      <c r="V31" s="21"/>
      <c r="W31" s="22"/>
      <c r="X31" s="21"/>
      <c r="Y31" s="22"/>
      <c r="Z31" s="21"/>
      <c r="AA31" s="22"/>
      <c r="AB31" s="21"/>
      <c r="AC31" s="22"/>
      <c r="AD31" s="21"/>
      <c r="AE31" s="22"/>
      <c r="AF31" s="21"/>
      <c r="AG31" s="24"/>
      <c r="AH31" s="21"/>
      <c r="AI31" s="22"/>
      <c r="AJ31" s="25"/>
      <c r="AK31" s="24"/>
      <c r="AL31" s="26"/>
      <c r="AM31" s="24"/>
      <c r="AN31" s="27"/>
      <c r="AO31" s="28"/>
      <c r="AP31" s="27"/>
      <c r="AQ31" s="28"/>
      <c r="AR31" s="27"/>
      <c r="AS31" s="28"/>
    </row>
    <row r="32" spans="1:45" ht="21">
      <c r="A32" s="6" t="s">
        <v>18</v>
      </c>
      <c r="B32" s="90">
        <f t="shared" si="10"/>
        <v>26</v>
      </c>
      <c r="C32" s="82">
        <f t="shared" si="11"/>
        <v>10861001789</v>
      </c>
      <c r="D32" s="17">
        <f t="shared" si="12"/>
        <v>1</v>
      </c>
      <c r="E32" s="82">
        <f t="shared" si="12"/>
        <v>82685743</v>
      </c>
      <c r="F32" s="17">
        <f>F21+F10</f>
        <v>7</v>
      </c>
      <c r="G32" s="82">
        <f>G21+G10</f>
        <v>2850458953</v>
      </c>
      <c r="H32" s="17">
        <f>H21+H10</f>
        <v>5</v>
      </c>
      <c r="I32" s="82">
        <f>I21+I10</f>
        <v>1438590378</v>
      </c>
      <c r="J32" s="17">
        <f>J21+J10</f>
        <v>2</v>
      </c>
      <c r="K32" s="82">
        <f>K21+K10</f>
        <v>612928156</v>
      </c>
      <c r="L32" s="17">
        <f>L21+L10</f>
        <v>5</v>
      </c>
      <c r="M32" s="82">
        <f>M21+M10</f>
        <v>2280713578</v>
      </c>
      <c r="N32" s="17">
        <f>N21+N10</f>
        <v>3</v>
      </c>
      <c r="O32" s="82">
        <f>O21+O10</f>
        <v>641656421</v>
      </c>
      <c r="P32" s="17">
        <f>P21+P10</f>
        <v>1</v>
      </c>
      <c r="Q32" s="82">
        <f>Q21+Q10</f>
        <v>2289501000</v>
      </c>
      <c r="R32" s="17">
        <f>R21+R10</f>
        <v>2</v>
      </c>
      <c r="S32" s="82">
        <f>S21+S10</f>
        <v>664467560</v>
      </c>
      <c r="T32" s="17">
        <f>T21+T10</f>
        <v>0</v>
      </c>
      <c r="U32" s="82">
        <f>U21+U10</f>
        <v>0</v>
      </c>
      <c r="V32" s="21"/>
      <c r="W32" s="22"/>
      <c r="X32" s="21"/>
      <c r="Y32" s="22"/>
      <c r="Z32" s="21"/>
      <c r="AA32" s="22"/>
      <c r="AB32" s="21"/>
      <c r="AC32" s="22"/>
      <c r="AD32" s="21"/>
      <c r="AE32" s="22"/>
      <c r="AF32" s="21"/>
      <c r="AG32" s="24"/>
      <c r="AH32" s="21"/>
      <c r="AI32" s="22"/>
      <c r="AJ32" s="25"/>
      <c r="AK32" s="24"/>
      <c r="AL32" s="26"/>
      <c r="AM32" s="24"/>
      <c r="AN32" s="27"/>
      <c r="AO32" s="28"/>
      <c r="AP32" s="27"/>
      <c r="AQ32" s="28"/>
      <c r="AR32" s="27"/>
      <c r="AS32" s="28"/>
    </row>
    <row r="33" spans="1:45" ht="21">
      <c r="A33" s="6" t="s">
        <v>19</v>
      </c>
      <c r="B33" s="90">
        <f t="shared" si="10"/>
        <v>24</v>
      </c>
      <c r="C33" s="82">
        <f t="shared" si="11"/>
        <v>18725124725.86</v>
      </c>
      <c r="D33" s="17">
        <f t="shared" si="12"/>
        <v>3</v>
      </c>
      <c r="E33" s="82">
        <f t="shared" si="12"/>
        <v>2189586780</v>
      </c>
      <c r="F33" s="17">
        <f>F22+F11</f>
        <v>4</v>
      </c>
      <c r="G33" s="82">
        <f>G22+G11</f>
        <v>6224178126</v>
      </c>
      <c r="H33" s="17">
        <f>H22+H11</f>
        <v>1</v>
      </c>
      <c r="I33" s="82">
        <f>I22+I11</f>
        <v>280480000</v>
      </c>
      <c r="J33" s="17">
        <f>J22+J11</f>
        <v>8</v>
      </c>
      <c r="K33" s="82">
        <f>K22+K11</f>
        <v>5499532030.860001</v>
      </c>
      <c r="L33" s="17">
        <f>L22+L11</f>
        <v>3</v>
      </c>
      <c r="M33" s="82">
        <f>M22+M11</f>
        <v>534658306</v>
      </c>
      <c r="N33" s="17">
        <f>N22+N11</f>
        <v>0</v>
      </c>
      <c r="O33" s="82">
        <f>O22+O11</f>
        <v>0</v>
      </c>
      <c r="P33" s="17">
        <f>P22+P11</f>
        <v>2</v>
      </c>
      <c r="Q33" s="82">
        <f>Q22+Q11</f>
        <v>1031064196</v>
      </c>
      <c r="R33" s="17">
        <f>R22+R11</f>
        <v>0</v>
      </c>
      <c r="S33" s="82">
        <f>S22+S11</f>
        <v>0</v>
      </c>
      <c r="T33" s="17">
        <f>T22+T11</f>
        <v>3</v>
      </c>
      <c r="U33" s="82">
        <f>U22+U11</f>
        <v>2965625287</v>
      </c>
      <c r="V33" s="21"/>
      <c r="W33" s="22"/>
      <c r="X33" s="21"/>
      <c r="Y33" s="22"/>
      <c r="Z33" s="21"/>
      <c r="AA33" s="22"/>
      <c r="AB33" s="21"/>
      <c r="AC33" s="22"/>
      <c r="AD33" s="21"/>
      <c r="AE33" s="22"/>
      <c r="AF33" s="21"/>
      <c r="AG33" s="24"/>
      <c r="AH33" s="21"/>
      <c r="AI33" s="22"/>
      <c r="AJ33" s="25"/>
      <c r="AK33" s="24"/>
      <c r="AL33" s="26"/>
      <c r="AM33" s="24"/>
      <c r="AN33" s="27"/>
      <c r="AO33" s="28"/>
      <c r="AP33" s="27"/>
      <c r="AQ33" s="28"/>
      <c r="AR33" s="27"/>
      <c r="AS33" s="28"/>
    </row>
    <row r="34" spans="1:45" ht="21" customHeight="1">
      <c r="A34" s="9" t="s">
        <v>33</v>
      </c>
      <c r="B34" s="91">
        <f aca="true" t="shared" si="13" ref="B34">SUM(B29:B33)</f>
        <v>58</v>
      </c>
      <c r="C34" s="83">
        <f aca="true" t="shared" si="14" ref="C34:M34">SUM(C29:C33)</f>
        <v>34631318917.86</v>
      </c>
      <c r="D34" s="18">
        <f>SUM(D29:D33)</f>
        <v>6</v>
      </c>
      <c r="E34" s="83">
        <f>SUM(E29:E33)</f>
        <v>3072272523</v>
      </c>
      <c r="F34" s="18">
        <f>SUM(F29:F33)</f>
        <v>14</v>
      </c>
      <c r="G34" s="83">
        <f>SUM(G29:G33)</f>
        <v>10501755097</v>
      </c>
      <c r="H34" s="18">
        <f t="shared" si="14"/>
        <v>6</v>
      </c>
      <c r="I34" s="83">
        <f t="shared" si="14"/>
        <v>1719070378</v>
      </c>
      <c r="J34" s="18">
        <f t="shared" si="14"/>
        <v>11</v>
      </c>
      <c r="K34" s="83">
        <f t="shared" si="14"/>
        <v>7458766282.860001</v>
      </c>
      <c r="L34" s="18">
        <f t="shared" si="14"/>
        <v>10</v>
      </c>
      <c r="M34" s="83">
        <f t="shared" si="14"/>
        <v>4287140173</v>
      </c>
      <c r="N34" s="18">
        <f aca="true" t="shared" si="15" ref="N34:S34">SUM(N29:N33)</f>
        <v>3</v>
      </c>
      <c r="O34" s="83">
        <f t="shared" si="15"/>
        <v>641656421</v>
      </c>
      <c r="P34" s="18">
        <f t="shared" si="15"/>
        <v>3</v>
      </c>
      <c r="Q34" s="83">
        <f t="shared" si="15"/>
        <v>3320565196</v>
      </c>
      <c r="R34" s="18">
        <f t="shared" si="15"/>
        <v>2</v>
      </c>
      <c r="S34" s="83">
        <f t="shared" si="15"/>
        <v>664467560</v>
      </c>
      <c r="T34" s="18">
        <f aca="true" t="shared" si="16" ref="T34:U34">SUM(T29:T33)</f>
        <v>3</v>
      </c>
      <c r="U34" s="83">
        <f t="shared" si="16"/>
        <v>2965625287</v>
      </c>
      <c r="V34" s="29"/>
      <c r="W34" s="30"/>
      <c r="X34" s="29"/>
      <c r="Y34" s="30"/>
      <c r="Z34" s="29"/>
      <c r="AA34" s="30"/>
      <c r="AB34" s="29"/>
      <c r="AC34" s="30"/>
      <c r="AD34" s="29"/>
      <c r="AE34" s="30"/>
      <c r="AF34" s="29"/>
      <c r="AG34" s="32"/>
      <c r="AH34" s="29"/>
      <c r="AI34" s="30"/>
      <c r="AJ34" s="33"/>
      <c r="AK34" s="32"/>
      <c r="AL34" s="34"/>
      <c r="AM34" s="32"/>
      <c r="AN34" s="35"/>
      <c r="AO34" s="36"/>
      <c r="AP34" s="35"/>
      <c r="AQ34" s="36"/>
      <c r="AR34" s="35"/>
      <c r="AS34" s="36"/>
    </row>
    <row r="35" spans="4:37" ht="15">
      <c r="D35"/>
      <c r="E35"/>
      <c r="F35"/>
      <c r="G35"/>
      <c r="H35"/>
      <c r="I35"/>
      <c r="J35"/>
      <c r="K35"/>
      <c r="L35"/>
      <c r="M35"/>
      <c r="N35"/>
      <c r="O35"/>
      <c r="P35"/>
      <c r="Q35"/>
      <c r="R35"/>
      <c r="S35"/>
      <c r="T35"/>
      <c r="U35"/>
      <c r="V35"/>
      <c r="W35"/>
      <c r="X35"/>
      <c r="Y35"/>
      <c r="Z35"/>
      <c r="AA35"/>
      <c r="AB35"/>
      <c r="AC35"/>
      <c r="AD35"/>
      <c r="AE35"/>
      <c r="AF35"/>
      <c r="AG35"/>
      <c r="AH35"/>
      <c r="AI35"/>
      <c r="AJ35"/>
      <c r="AK35"/>
    </row>
    <row r="36" spans="4:37" ht="15">
      <c r="D36"/>
      <c r="E36"/>
      <c r="F36"/>
      <c r="G36"/>
      <c r="H36"/>
      <c r="I36"/>
      <c r="J36"/>
      <c r="K36"/>
      <c r="L36"/>
      <c r="M36"/>
      <c r="N36"/>
      <c r="O36"/>
      <c r="P36"/>
      <c r="Q36"/>
      <c r="R36"/>
      <c r="S36"/>
      <c r="T36"/>
      <c r="U36"/>
      <c r="V36"/>
      <c r="W36"/>
      <c r="X36"/>
      <c r="Y36"/>
      <c r="Z36"/>
      <c r="AA36"/>
      <c r="AB36"/>
      <c r="AC36"/>
      <c r="AD36"/>
      <c r="AE36"/>
      <c r="AF36"/>
      <c r="AG36"/>
      <c r="AH36"/>
      <c r="AI36"/>
      <c r="AJ36"/>
      <c r="AK36"/>
    </row>
    <row r="37" spans="1:37" ht="25.8">
      <c r="A37" s="7" t="s">
        <v>34</v>
      </c>
      <c r="D37"/>
      <c r="E37"/>
      <c r="F37"/>
      <c r="G37"/>
      <c r="H37"/>
      <c r="I37"/>
      <c r="J37"/>
      <c r="K37"/>
      <c r="L37"/>
      <c r="M37"/>
      <c r="N37"/>
      <c r="O37"/>
      <c r="P37"/>
      <c r="Q37"/>
      <c r="R37"/>
      <c r="S37"/>
      <c r="T37"/>
      <c r="U37"/>
      <c r="V37"/>
      <c r="W37"/>
      <c r="X37"/>
      <c r="Y37"/>
      <c r="Z37"/>
      <c r="AA37"/>
      <c r="AB37"/>
      <c r="AC37"/>
      <c r="AD37"/>
      <c r="AE37"/>
      <c r="AF37"/>
      <c r="AG37"/>
      <c r="AH37"/>
      <c r="AI37"/>
      <c r="AJ37"/>
      <c r="AK37"/>
    </row>
    <row r="38" spans="1:46" s="5" customFormat="1" ht="31.5" customHeight="1">
      <c r="A38" s="8"/>
      <c r="B38" s="116" t="s">
        <v>48</v>
      </c>
      <c r="C38" s="116"/>
      <c r="D38" s="115" t="s">
        <v>85</v>
      </c>
      <c r="E38" s="116"/>
      <c r="F38" s="115" t="s">
        <v>69</v>
      </c>
      <c r="G38" s="116"/>
      <c r="H38" s="115" t="s">
        <v>65</v>
      </c>
      <c r="I38" s="116"/>
      <c r="J38" s="115" t="s">
        <v>62</v>
      </c>
      <c r="K38" s="116"/>
      <c r="L38" s="115" t="s">
        <v>61</v>
      </c>
      <c r="M38" s="116"/>
      <c r="N38" s="115" t="s">
        <v>59</v>
      </c>
      <c r="O38" s="116"/>
      <c r="P38" s="115" t="s">
        <v>53</v>
      </c>
      <c r="Q38" s="116"/>
      <c r="R38" s="115" t="s">
        <v>52</v>
      </c>
      <c r="S38" s="116"/>
      <c r="T38" s="115" t="s">
        <v>51</v>
      </c>
      <c r="U38" s="116"/>
      <c r="V38" s="118"/>
      <c r="W38" s="119"/>
      <c r="X38" s="118"/>
      <c r="Y38" s="119"/>
      <c r="Z38" s="118"/>
      <c r="AA38" s="119"/>
      <c r="AB38" s="118"/>
      <c r="AC38" s="119"/>
      <c r="AD38" s="118"/>
      <c r="AE38" s="119"/>
      <c r="AF38" s="118"/>
      <c r="AG38" s="119"/>
      <c r="AH38" s="118"/>
      <c r="AI38" s="119"/>
      <c r="AJ38" s="118"/>
      <c r="AK38" s="119"/>
      <c r="AL38" s="118"/>
      <c r="AM38" s="119"/>
      <c r="AN38" s="118"/>
      <c r="AO38" s="119"/>
      <c r="AP38" s="118"/>
      <c r="AQ38" s="119"/>
      <c r="AR38" s="118"/>
      <c r="AS38" s="118"/>
      <c r="AT38"/>
    </row>
    <row r="39" spans="2:46" s="5" customFormat="1" ht="32.25" customHeight="1">
      <c r="B39" s="89" t="s">
        <v>20</v>
      </c>
      <c r="C39" s="81" t="s">
        <v>21</v>
      </c>
      <c r="D39" s="89" t="s">
        <v>20</v>
      </c>
      <c r="E39" s="81" t="s">
        <v>21</v>
      </c>
      <c r="F39" s="89" t="s">
        <v>20</v>
      </c>
      <c r="G39" s="81" t="s">
        <v>21</v>
      </c>
      <c r="H39" s="89" t="s">
        <v>20</v>
      </c>
      <c r="I39" s="81" t="s">
        <v>21</v>
      </c>
      <c r="J39" s="89" t="s">
        <v>20</v>
      </c>
      <c r="K39" s="81" t="s">
        <v>21</v>
      </c>
      <c r="L39" s="89" t="s">
        <v>20</v>
      </c>
      <c r="M39" s="81" t="s">
        <v>21</v>
      </c>
      <c r="N39" s="89" t="s">
        <v>20</v>
      </c>
      <c r="O39" s="81" t="s">
        <v>21</v>
      </c>
      <c r="P39" s="89" t="s">
        <v>20</v>
      </c>
      <c r="Q39" s="81" t="s">
        <v>21</v>
      </c>
      <c r="R39" s="89" t="s">
        <v>20</v>
      </c>
      <c r="S39" s="81" t="s">
        <v>21</v>
      </c>
      <c r="T39" s="89" t="s">
        <v>20</v>
      </c>
      <c r="U39" s="81" t="s">
        <v>21</v>
      </c>
      <c r="V39" s="4"/>
      <c r="W39" s="20"/>
      <c r="X39" s="4"/>
      <c r="Y39" s="20"/>
      <c r="Z39" s="4"/>
      <c r="AA39" s="20"/>
      <c r="AB39" s="4"/>
      <c r="AC39" s="20"/>
      <c r="AD39" s="4"/>
      <c r="AE39" s="20"/>
      <c r="AF39" s="4"/>
      <c r="AG39" s="20"/>
      <c r="AH39" s="4"/>
      <c r="AI39" s="20"/>
      <c r="AJ39" s="4"/>
      <c r="AK39" s="20"/>
      <c r="AL39" s="4"/>
      <c r="AM39" s="20"/>
      <c r="AN39" s="4"/>
      <c r="AO39" s="20"/>
      <c r="AP39" s="4"/>
      <c r="AQ39" s="20"/>
      <c r="AR39" s="4"/>
      <c r="AS39" s="20"/>
      <c r="AT39"/>
    </row>
    <row r="40" spans="1:45" ht="21">
      <c r="A40" s="9" t="s">
        <v>31</v>
      </c>
      <c r="B40" s="92">
        <f aca="true" t="shared" si="17" ref="B40:C40">B12</f>
        <v>51</v>
      </c>
      <c r="C40" s="84">
        <f t="shared" si="17"/>
        <v>34249401257.86</v>
      </c>
      <c r="D40" s="19">
        <f>D12</f>
        <v>5</v>
      </c>
      <c r="E40" s="84">
        <f>E12</f>
        <v>2989586780</v>
      </c>
      <c r="F40" s="19">
        <f>F12</f>
        <v>12</v>
      </c>
      <c r="G40" s="84">
        <f>G12</f>
        <v>10439880097</v>
      </c>
      <c r="H40" s="19">
        <f>H12</f>
        <v>5</v>
      </c>
      <c r="I40" s="84">
        <v>0</v>
      </c>
      <c r="J40" s="19">
        <f>J12</f>
        <v>11</v>
      </c>
      <c r="K40" s="84">
        <f>K12</f>
        <v>7458766282.860001</v>
      </c>
      <c r="L40" s="19">
        <f>L12</f>
        <v>7</v>
      </c>
      <c r="M40" s="84">
        <f>M12</f>
        <v>4058210153</v>
      </c>
      <c r="N40" s="19">
        <f>N12</f>
        <v>3</v>
      </c>
      <c r="O40" s="84">
        <f>O12</f>
        <v>641656421</v>
      </c>
      <c r="P40" s="19">
        <f>P12</f>
        <v>3</v>
      </c>
      <c r="Q40" s="84">
        <f>Q12</f>
        <v>3320565196</v>
      </c>
      <c r="R40" s="19">
        <f>R12</f>
        <v>2</v>
      </c>
      <c r="S40" s="84">
        <f>S12</f>
        <v>664467560</v>
      </c>
      <c r="T40" s="19">
        <f>T12</f>
        <v>3</v>
      </c>
      <c r="U40" s="84">
        <f>U12</f>
        <v>2965625287</v>
      </c>
      <c r="V40" s="38"/>
      <c r="W40" s="39"/>
      <c r="X40" s="38"/>
      <c r="Y40" s="39"/>
      <c r="Z40" s="38"/>
      <c r="AA40" s="39"/>
      <c r="AB40" s="38"/>
      <c r="AC40" s="39"/>
      <c r="AD40" s="38"/>
      <c r="AE40" s="39"/>
      <c r="AF40" s="40"/>
      <c r="AG40" s="40"/>
      <c r="AH40" s="38"/>
      <c r="AI40" s="39"/>
      <c r="AJ40" s="41"/>
      <c r="AK40" s="40"/>
      <c r="AL40" s="42"/>
      <c r="AM40" s="40"/>
      <c r="AN40" s="43"/>
      <c r="AO40" s="44"/>
      <c r="AP40" s="43"/>
      <c r="AQ40" s="44"/>
      <c r="AR40" s="43"/>
      <c r="AS40" s="44"/>
    </row>
    <row r="41" spans="1:45" ht="21">
      <c r="A41" s="9" t="s">
        <v>32</v>
      </c>
      <c r="B41" s="92">
        <f aca="true" t="shared" si="18" ref="B41:C41">B23</f>
        <v>7</v>
      </c>
      <c r="C41" s="84">
        <f t="shared" si="18"/>
        <v>381917660</v>
      </c>
      <c r="D41" s="19">
        <f>D23</f>
        <v>1</v>
      </c>
      <c r="E41" s="84">
        <f>E23</f>
        <v>82685743</v>
      </c>
      <c r="F41" s="19">
        <f>F23</f>
        <v>2</v>
      </c>
      <c r="G41" s="84">
        <f>G23</f>
        <v>61875000</v>
      </c>
      <c r="H41" s="19">
        <f>H23</f>
        <v>1</v>
      </c>
      <c r="I41" s="84">
        <f>I23</f>
        <v>8426897</v>
      </c>
      <c r="J41" s="19">
        <f>J23</f>
        <v>0</v>
      </c>
      <c r="K41" s="84">
        <f>K23</f>
        <v>0</v>
      </c>
      <c r="L41" s="19">
        <f>L23</f>
        <v>3</v>
      </c>
      <c r="M41" s="84">
        <f>M23</f>
        <v>228930020</v>
      </c>
      <c r="N41" s="19">
        <f>N23</f>
        <v>0</v>
      </c>
      <c r="O41" s="84">
        <f>O23</f>
        <v>0</v>
      </c>
      <c r="P41" s="19">
        <f>P23</f>
        <v>0</v>
      </c>
      <c r="Q41" s="84">
        <f>Q23</f>
        <v>0</v>
      </c>
      <c r="R41" s="19">
        <f>R23</f>
        <v>0</v>
      </c>
      <c r="S41" s="84">
        <f>S23</f>
        <v>0</v>
      </c>
      <c r="T41" s="19">
        <f>T23</f>
        <v>0</v>
      </c>
      <c r="U41" s="84">
        <f>U23</f>
        <v>0</v>
      </c>
      <c r="V41" s="38"/>
      <c r="W41" s="39"/>
      <c r="X41" s="38"/>
      <c r="Y41" s="39"/>
      <c r="Z41" s="38"/>
      <c r="AA41" s="39"/>
      <c r="AB41" s="38"/>
      <c r="AC41" s="39"/>
      <c r="AD41" s="38"/>
      <c r="AE41" s="39"/>
      <c r="AF41" s="40"/>
      <c r="AG41" s="40"/>
      <c r="AH41" s="38"/>
      <c r="AI41" s="39"/>
      <c r="AJ41" s="41"/>
      <c r="AK41" s="40"/>
      <c r="AL41" s="42"/>
      <c r="AM41" s="40"/>
      <c r="AN41" s="43"/>
      <c r="AO41" s="44"/>
      <c r="AP41" s="43"/>
      <c r="AQ41" s="44"/>
      <c r="AR41" s="43"/>
      <c r="AS41" s="44"/>
    </row>
    <row r="42" spans="1:43" ht="21">
      <c r="A42" s="9" t="s">
        <v>33</v>
      </c>
      <c r="B42" s="91">
        <f aca="true" t="shared" si="19" ref="B42:C42">B34</f>
        <v>58</v>
      </c>
      <c r="C42" s="83">
        <f t="shared" si="19"/>
        <v>34631318917.86</v>
      </c>
      <c r="D42" s="18">
        <f>D34</f>
        <v>6</v>
      </c>
      <c r="E42" s="83">
        <f>E34</f>
        <v>3072272523</v>
      </c>
      <c r="F42" s="18">
        <f aca="true" t="shared" si="20" ref="F42:U42">F34</f>
        <v>14</v>
      </c>
      <c r="G42" s="83">
        <f t="shared" si="20"/>
        <v>10501755097</v>
      </c>
      <c r="H42" s="18">
        <f t="shared" si="20"/>
        <v>6</v>
      </c>
      <c r="I42" s="83">
        <f t="shared" si="20"/>
        <v>1719070378</v>
      </c>
      <c r="J42" s="18">
        <f t="shared" si="20"/>
        <v>11</v>
      </c>
      <c r="K42" s="83">
        <f t="shared" si="20"/>
        <v>7458766282.860001</v>
      </c>
      <c r="L42" s="18">
        <f t="shared" si="20"/>
        <v>10</v>
      </c>
      <c r="M42" s="83">
        <f t="shared" si="20"/>
        <v>4287140173</v>
      </c>
      <c r="N42" s="18">
        <f t="shared" si="20"/>
        <v>3</v>
      </c>
      <c r="O42" s="83">
        <f t="shared" si="20"/>
        <v>641656421</v>
      </c>
      <c r="P42" s="18">
        <f t="shared" si="20"/>
        <v>3</v>
      </c>
      <c r="Q42" s="83">
        <f t="shared" si="20"/>
        <v>3320565196</v>
      </c>
      <c r="R42" s="18">
        <f t="shared" si="20"/>
        <v>2</v>
      </c>
      <c r="S42" s="83">
        <f t="shared" si="20"/>
        <v>664467560</v>
      </c>
      <c r="T42" s="18">
        <f t="shared" si="20"/>
        <v>3</v>
      </c>
      <c r="U42" s="83">
        <f t="shared" si="20"/>
        <v>2965625287</v>
      </c>
      <c r="V42" s="29"/>
      <c r="W42" s="30"/>
      <c r="X42" s="29"/>
      <c r="Y42" s="30"/>
      <c r="Z42" s="29"/>
      <c r="AA42" s="30"/>
      <c r="AB42" s="29"/>
      <c r="AC42" s="30"/>
      <c r="AD42" s="32"/>
      <c r="AE42" s="32"/>
      <c r="AF42" s="29"/>
      <c r="AG42" s="30"/>
      <c r="AH42" s="33"/>
      <c r="AI42" s="32"/>
      <c r="AJ42" s="34"/>
      <c r="AK42" s="32"/>
      <c r="AL42" s="35"/>
      <c r="AM42" s="36"/>
      <c r="AN42" s="35"/>
      <c r="AO42" s="36"/>
      <c r="AP42" s="35"/>
      <c r="AQ42" s="36"/>
    </row>
    <row r="46" ht="28.5">
      <c r="A46" s="11" t="s">
        <v>39</v>
      </c>
    </row>
    <row r="47" spans="1:2" ht="28.8">
      <c r="A47" s="11" t="s">
        <v>44</v>
      </c>
      <c r="B47" s="110" t="s">
        <v>70</v>
      </c>
    </row>
    <row r="48" ht="25.8">
      <c r="A48" s="10"/>
    </row>
    <row r="49" spans="2:3" ht="18.75">
      <c r="B49" s="117" t="s">
        <v>38</v>
      </c>
      <c r="C49" s="117"/>
    </row>
    <row r="50" spans="2:33" s="5" customFormat="1" ht="46.5" customHeight="1">
      <c r="B50" s="93"/>
      <c r="C50" s="80" t="s">
        <v>50</v>
      </c>
      <c r="D50" s="96" t="s">
        <v>71</v>
      </c>
      <c r="E50" s="96" t="s">
        <v>63</v>
      </c>
      <c r="F50" s="96" t="s">
        <v>60</v>
      </c>
      <c r="G50" s="96" t="s">
        <v>49</v>
      </c>
      <c r="H50" s="93"/>
      <c r="I50" s="85"/>
      <c r="J50" s="93"/>
      <c r="K50" s="85"/>
      <c r="L50" s="93"/>
      <c r="M50" s="85"/>
      <c r="N50" s="93"/>
      <c r="O50" s="85"/>
      <c r="P50" s="93"/>
      <c r="Q50" s="85"/>
      <c r="R50" s="93"/>
      <c r="S50" s="85"/>
      <c r="T50" s="93"/>
      <c r="U50" s="85"/>
      <c r="V50" s="93"/>
      <c r="W50" s="85"/>
      <c r="X50" s="93"/>
      <c r="Y50" s="85"/>
      <c r="Z50" s="93"/>
      <c r="AA50" s="85"/>
      <c r="AB50" s="93"/>
      <c r="AC50" s="85"/>
      <c r="AD50" s="93"/>
      <c r="AE50" s="85"/>
      <c r="AF50" s="93"/>
      <c r="AG50" s="85"/>
    </row>
    <row r="51" spans="2:37" ht="21">
      <c r="B51" s="94" t="s">
        <v>31</v>
      </c>
      <c r="C51" s="86">
        <f>G51+F51+E51+D51</f>
        <v>29549.170996859997</v>
      </c>
      <c r="D51" s="86">
        <f>(G40+I40)/1000000</f>
        <v>10439.880097</v>
      </c>
      <c r="E51" s="86">
        <f>(K40+M40)/1000000</f>
        <v>11516.97643586</v>
      </c>
      <c r="F51" s="86">
        <f>(O40+Q40)/1000000</f>
        <v>3962.221617</v>
      </c>
      <c r="G51" s="86">
        <f>(S40+U40)/1000000</f>
        <v>3630.092847</v>
      </c>
      <c r="AH51"/>
      <c r="AI51"/>
      <c r="AJ51"/>
      <c r="AK51"/>
    </row>
    <row r="52" spans="2:37" ht="21">
      <c r="B52" s="94" t="s">
        <v>36</v>
      </c>
      <c r="C52" s="86">
        <f>G52+F52+E52+D52</f>
        <v>299.231917</v>
      </c>
      <c r="D52" s="86">
        <f>(G41+I41)/1000000</f>
        <v>70.301897</v>
      </c>
      <c r="E52" s="86">
        <f>(K41+M41)/1000000</f>
        <v>228.93002</v>
      </c>
      <c r="F52" s="86">
        <f>(O41+Q41)/1000000</f>
        <v>0</v>
      </c>
      <c r="G52" s="86">
        <f>(S41+U41)/1000000</f>
        <v>0</v>
      </c>
      <c r="AH52"/>
      <c r="AI52"/>
      <c r="AJ52"/>
      <c r="AK52"/>
    </row>
    <row r="53" spans="2:37" ht="21">
      <c r="B53" s="94" t="s">
        <v>33</v>
      </c>
      <c r="C53" s="84">
        <f>+C51+C52</f>
        <v>29848.402913859998</v>
      </c>
      <c r="D53" s="84">
        <f>+D51+D52</f>
        <v>10510.181993999999</v>
      </c>
      <c r="E53" s="84">
        <f>+E51+E52</f>
        <v>11745.90645586</v>
      </c>
      <c r="F53" s="84">
        <f>+F51+F52</f>
        <v>3962.221617</v>
      </c>
      <c r="G53" s="84">
        <f>+G51+G52</f>
        <v>3630.092847</v>
      </c>
      <c r="AH53"/>
      <c r="AI53"/>
      <c r="AJ53"/>
      <c r="AK53"/>
    </row>
    <row r="54" spans="4:37" ht="15">
      <c r="D54" s="79"/>
      <c r="E54" s="88"/>
      <c r="F54" s="79"/>
      <c r="G54" s="88"/>
      <c r="H54" s="79"/>
      <c r="I54" s="88"/>
      <c r="J54" s="79"/>
      <c r="K54" s="88"/>
      <c r="L54" s="79"/>
      <c r="M54" s="88"/>
      <c r="N54" s="79"/>
      <c r="O54" s="88"/>
      <c r="P54" s="79"/>
      <c r="Q54" s="88"/>
      <c r="R54" s="79"/>
      <c r="S54" s="88"/>
      <c r="T54" s="79"/>
      <c r="U54" s="88"/>
      <c r="V54" s="79"/>
      <c r="W54" s="88"/>
      <c r="X54" s="79"/>
      <c r="Y54" s="88"/>
      <c r="Z54" s="79"/>
      <c r="AA54"/>
      <c r="AB54"/>
      <c r="AC54"/>
      <c r="AD54"/>
      <c r="AE54"/>
      <c r="AF54"/>
      <c r="AG54"/>
      <c r="AH54"/>
      <c r="AI54"/>
      <c r="AJ54"/>
      <c r="AK54"/>
    </row>
    <row r="55" spans="4:37" ht="15">
      <c r="D55" s="79"/>
      <c r="E55" s="88"/>
      <c r="F55" s="79"/>
      <c r="G55" s="88"/>
      <c r="H55" s="79"/>
      <c r="I55" s="88"/>
      <c r="J55" s="79"/>
      <c r="K55" s="88"/>
      <c r="L55" s="79"/>
      <c r="M55" s="88"/>
      <c r="N55" s="79"/>
      <c r="O55" s="88"/>
      <c r="P55" s="79"/>
      <c r="Q55" s="88"/>
      <c r="R55" s="79"/>
      <c r="S55" s="88"/>
      <c r="T55" s="79"/>
      <c r="U55" s="88"/>
      <c r="V55" s="79"/>
      <c r="W55" s="88"/>
      <c r="X55" s="79"/>
      <c r="Y55" s="88"/>
      <c r="Z55" s="79"/>
      <c r="AA55"/>
      <c r="AB55"/>
      <c r="AC55"/>
      <c r="AD55"/>
      <c r="AE55"/>
      <c r="AF55"/>
      <c r="AG55"/>
      <c r="AH55"/>
      <c r="AI55"/>
      <c r="AJ55"/>
      <c r="AK55"/>
    </row>
    <row r="56" spans="3:37" ht="23.25" customHeight="1">
      <c r="C56" s="87" t="s">
        <v>37</v>
      </c>
      <c r="D56" s="79"/>
      <c r="E56" s="88"/>
      <c r="F56" s="79"/>
      <c r="G56" s="88"/>
      <c r="H56" s="79"/>
      <c r="I56" s="88"/>
      <c r="J56" s="79"/>
      <c r="K56" s="88"/>
      <c r="L56" s="79"/>
      <c r="M56" s="88"/>
      <c r="N56" s="79"/>
      <c r="O56" s="88"/>
      <c r="P56" s="79"/>
      <c r="Q56" s="88"/>
      <c r="R56" s="79"/>
      <c r="S56" s="88"/>
      <c r="T56" s="79"/>
      <c r="U56" s="88"/>
      <c r="V56" s="79"/>
      <c r="W56" s="88"/>
      <c r="X56" s="79"/>
      <c r="Y56" s="88"/>
      <c r="Z56" s="79"/>
      <c r="AA56"/>
      <c r="AB56"/>
      <c r="AC56"/>
      <c r="AD56"/>
      <c r="AE56"/>
      <c r="AF56"/>
      <c r="AG56"/>
      <c r="AH56"/>
      <c r="AI56"/>
      <c r="AJ56"/>
      <c r="AK56"/>
    </row>
    <row r="57" spans="2:33" s="5" customFormat="1" ht="48" customHeight="1">
      <c r="B57" s="93"/>
      <c r="C57" s="80" t="s">
        <v>50</v>
      </c>
      <c r="D57" s="96" t="s">
        <v>71</v>
      </c>
      <c r="E57" s="96" t="s">
        <v>63</v>
      </c>
      <c r="F57" s="96" t="s">
        <v>60</v>
      </c>
      <c r="G57" s="96" t="s">
        <v>49</v>
      </c>
      <c r="H57" s="93"/>
      <c r="I57" s="85"/>
      <c r="J57" s="93"/>
      <c r="K57" s="85"/>
      <c r="L57" s="93"/>
      <c r="M57" s="85"/>
      <c r="N57" s="93"/>
      <c r="O57" s="85"/>
      <c r="P57" s="93"/>
      <c r="Q57" s="85"/>
      <c r="R57" s="93"/>
      <c r="S57" s="85"/>
      <c r="T57" s="93"/>
      <c r="U57" s="85"/>
      <c r="V57" s="93"/>
      <c r="W57" s="85"/>
      <c r="X57" s="93"/>
      <c r="Y57" s="85"/>
      <c r="Z57" s="93"/>
      <c r="AA57" s="85"/>
      <c r="AB57" s="93"/>
      <c r="AC57" s="85"/>
      <c r="AD57" s="93"/>
      <c r="AE57" s="85"/>
      <c r="AF57" s="93"/>
      <c r="AG57" s="85"/>
    </row>
    <row r="58" spans="2:37" ht="21">
      <c r="B58" s="94" t="s">
        <v>31</v>
      </c>
      <c r="C58" s="95">
        <f>G58+F58+E58+D58</f>
        <v>46</v>
      </c>
      <c r="D58" s="95">
        <f>F40+H40</f>
        <v>17</v>
      </c>
      <c r="E58" s="95">
        <f>J40+L40</f>
        <v>18</v>
      </c>
      <c r="F58" s="95">
        <f>N40+P40</f>
        <v>6</v>
      </c>
      <c r="G58" s="95">
        <f>R40+T40</f>
        <v>5</v>
      </c>
      <c r="AH58"/>
      <c r="AI58"/>
      <c r="AJ58"/>
      <c r="AK58"/>
    </row>
    <row r="59" spans="2:37" ht="21">
      <c r="B59" s="94" t="s">
        <v>36</v>
      </c>
      <c r="C59" s="95">
        <f>G59+F59+E59+D59</f>
        <v>6</v>
      </c>
      <c r="D59" s="95">
        <f>F41+H41</f>
        <v>3</v>
      </c>
      <c r="E59" s="95">
        <f>J41+L41</f>
        <v>3</v>
      </c>
      <c r="F59" s="95">
        <f>N41+P41</f>
        <v>0</v>
      </c>
      <c r="G59" s="95">
        <f aca="true" t="shared" si="21" ref="G59:G60">R41+T41</f>
        <v>0</v>
      </c>
      <c r="AH59"/>
      <c r="AI59"/>
      <c r="AJ59"/>
      <c r="AK59"/>
    </row>
    <row r="60" spans="2:37" ht="21">
      <c r="B60" s="94" t="s">
        <v>33</v>
      </c>
      <c r="C60" s="95">
        <f>G60+F60+E60+D60</f>
        <v>52</v>
      </c>
      <c r="D60" s="95">
        <f>F42+H42</f>
        <v>20</v>
      </c>
      <c r="E60" s="95">
        <f>J42+L42</f>
        <v>21</v>
      </c>
      <c r="F60" s="95">
        <f>N42+P42</f>
        <v>6</v>
      </c>
      <c r="G60" s="95">
        <f t="shared" si="21"/>
        <v>5</v>
      </c>
      <c r="AH60"/>
      <c r="AI60"/>
      <c r="AJ60"/>
      <c r="AK60"/>
    </row>
    <row r="61" ht="15">
      <c r="D61" s="79"/>
    </row>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spans="1:37" s="5" customFormat="1" ht="31.5" customHeight="1">
      <c r="A85" s="13" t="s">
        <v>40</v>
      </c>
      <c r="B85" s="93"/>
      <c r="C85" s="85"/>
      <c r="D85" s="93"/>
      <c r="E85" s="85"/>
      <c r="F85" s="93"/>
      <c r="G85" s="85"/>
      <c r="H85" s="93"/>
      <c r="I85" s="85"/>
      <c r="J85" s="93"/>
      <c r="K85" s="85"/>
      <c r="L85" s="93"/>
      <c r="M85" s="85"/>
      <c r="N85" s="93"/>
      <c r="O85" s="85"/>
      <c r="P85" s="93"/>
      <c r="Q85" s="85"/>
      <c r="R85" s="93"/>
      <c r="S85" s="85"/>
      <c r="T85" s="93"/>
      <c r="U85" s="85"/>
      <c r="V85" s="93"/>
      <c r="W85" s="85"/>
      <c r="X85" s="93"/>
      <c r="Y85" s="85"/>
      <c r="Z85" s="93"/>
      <c r="AA85" s="85"/>
      <c r="AB85" s="93"/>
      <c r="AC85" s="85"/>
      <c r="AD85" s="93"/>
      <c r="AE85" s="85"/>
      <c r="AF85" s="93"/>
      <c r="AG85" s="85"/>
      <c r="AH85" s="93"/>
      <c r="AI85" s="85"/>
      <c r="AJ85" s="93"/>
      <c r="AK85" s="85"/>
    </row>
    <row r="86" ht="18">
      <c r="A86" s="12" t="s">
        <v>41</v>
      </c>
    </row>
  </sheetData>
  <mergeCells count="91">
    <mergeCell ref="N27:O27"/>
    <mergeCell ref="N38:O38"/>
    <mergeCell ref="P27:Q27"/>
    <mergeCell ref="P38:Q38"/>
    <mergeCell ref="AD5:AE5"/>
    <mergeCell ref="AD16:AE16"/>
    <mergeCell ref="R27:S27"/>
    <mergeCell ref="R38:S38"/>
    <mergeCell ref="AB38:AC38"/>
    <mergeCell ref="AD27:AE27"/>
    <mergeCell ref="V27:W27"/>
    <mergeCell ref="V38:W38"/>
    <mergeCell ref="T38:U38"/>
    <mergeCell ref="X38:Y38"/>
    <mergeCell ref="Z27:AA27"/>
    <mergeCell ref="X27:Y27"/>
    <mergeCell ref="AD38:AE38"/>
    <mergeCell ref="AB27:AC27"/>
    <mergeCell ref="AF5:AG5"/>
    <mergeCell ref="AF16:AG16"/>
    <mergeCell ref="AF27:AG27"/>
    <mergeCell ref="AF38:AG38"/>
    <mergeCell ref="AR5:AS5"/>
    <mergeCell ref="AJ38:AK38"/>
    <mergeCell ref="AP5:AQ5"/>
    <mergeCell ref="AN5:AO5"/>
    <mergeCell ref="AJ5:AK5"/>
    <mergeCell ref="AN16:AO16"/>
    <mergeCell ref="AL16:AM16"/>
    <mergeCell ref="AR16:AS16"/>
    <mergeCell ref="AL38:AM38"/>
    <mergeCell ref="AP27:AQ27"/>
    <mergeCell ref="AP16:AQ16"/>
    <mergeCell ref="AP38:AQ38"/>
    <mergeCell ref="AN38:AO38"/>
    <mergeCell ref="AR38:AS38"/>
    <mergeCell ref="AR27:AS27"/>
    <mergeCell ref="AH38:AI38"/>
    <mergeCell ref="AN27:AO27"/>
    <mergeCell ref="AL27:AM27"/>
    <mergeCell ref="AB16:AC16"/>
    <mergeCell ref="V5:W5"/>
    <mergeCell ref="X5:Y5"/>
    <mergeCell ref="Z5:AA5"/>
    <mergeCell ref="Z16:AA16"/>
    <mergeCell ref="AJ16:AK16"/>
    <mergeCell ref="AJ27:AK27"/>
    <mergeCell ref="AL5:AM5"/>
    <mergeCell ref="AH5:AI5"/>
    <mergeCell ref="AH16:AI16"/>
    <mergeCell ref="AH27:AI27"/>
    <mergeCell ref="Z38:AA38"/>
    <mergeCell ref="AB5:AC5"/>
    <mergeCell ref="T27:U27"/>
    <mergeCell ref="T16:U16"/>
    <mergeCell ref="X16:Y16"/>
    <mergeCell ref="A1:C1"/>
    <mergeCell ref="A2:C2"/>
    <mergeCell ref="T5:U5"/>
    <mergeCell ref="V16:W16"/>
    <mergeCell ref="R5:S5"/>
    <mergeCell ref="R16:S16"/>
    <mergeCell ref="P5:Q5"/>
    <mergeCell ref="P16:Q16"/>
    <mergeCell ref="N5:O5"/>
    <mergeCell ref="N16:O16"/>
    <mergeCell ref="L5:M5"/>
    <mergeCell ref="L16:M16"/>
    <mergeCell ref="L27:M27"/>
    <mergeCell ref="B5:C5"/>
    <mergeCell ref="B16:C16"/>
    <mergeCell ref="B27:C27"/>
    <mergeCell ref="J5:K5"/>
    <mergeCell ref="J16:K16"/>
    <mergeCell ref="J27:K27"/>
    <mergeCell ref="H5:I5"/>
    <mergeCell ref="H16:I16"/>
    <mergeCell ref="H27:I27"/>
    <mergeCell ref="F5:G5"/>
    <mergeCell ref="F16:G16"/>
    <mergeCell ref="D5:E5"/>
    <mergeCell ref="D16:E16"/>
    <mergeCell ref="D27:E27"/>
    <mergeCell ref="F27:G27"/>
    <mergeCell ref="F38:G38"/>
    <mergeCell ref="L38:M38"/>
    <mergeCell ref="B49:C49"/>
    <mergeCell ref="B38:C38"/>
    <mergeCell ref="J38:K38"/>
    <mergeCell ref="H38:I38"/>
    <mergeCell ref="D38:E38"/>
  </mergeCells>
  <printOptions/>
  <pageMargins left="0.31496062992125984" right="0.41" top="0.5118110236220472" bottom="0.5118110236220472" header="0.31496062992125984" footer="0.31496062992125984"/>
  <pageSetup fitToHeight="0" fitToWidth="1" horizontalDpi="600" verticalDpi="600" orientation="landscape" scale="25"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60"/>
  <sheetViews>
    <sheetView showGridLines="0" zoomScale="70" zoomScaleNormal="70" workbookViewId="0" topLeftCell="A44">
      <selection activeCell="H60" sqref="H60"/>
    </sheetView>
  </sheetViews>
  <sheetFormatPr defaultColWidth="11.421875" defaultRowHeight="15"/>
  <cols>
    <col min="2" max="2" width="18.57421875" style="0" bestFit="1" customWidth="1"/>
    <col min="3" max="3" width="18.28125" style="0" customWidth="1"/>
    <col min="4" max="4" width="15.00390625" style="0" customWidth="1"/>
    <col min="5" max="5" width="27.28125" style="0" customWidth="1"/>
    <col min="6" max="6" width="54.8515625" style="0" customWidth="1"/>
    <col min="7" max="7" width="34.00390625" style="0" customWidth="1"/>
    <col min="8" max="8" width="27.421875" style="70" bestFit="1" customWidth="1"/>
    <col min="9" max="9" width="20.7109375" style="0" customWidth="1"/>
    <col min="10" max="10" width="28.57421875" style="0" customWidth="1"/>
    <col min="11" max="11" width="26.140625" style="0" customWidth="1"/>
    <col min="12" max="12" width="28.57421875" style="0" customWidth="1"/>
    <col min="13" max="13" width="23.7109375" style="0" customWidth="1"/>
    <col min="14" max="14" width="27.421875" style="0" customWidth="1"/>
  </cols>
  <sheetData>
    <row r="1" spans="1:7" ht="25.8">
      <c r="A1" s="165" t="s">
        <v>10</v>
      </c>
      <c r="B1" s="165"/>
      <c r="C1" s="165"/>
      <c r="D1" s="165"/>
      <c r="F1" s="160" t="s">
        <v>84</v>
      </c>
      <c r="G1" s="160"/>
    </row>
    <row r="2" spans="1:7" ht="25.8">
      <c r="A2" s="15"/>
      <c r="B2" s="15"/>
      <c r="C2" s="15"/>
      <c r="D2" s="15"/>
      <c r="F2" s="16"/>
      <c r="G2" s="16"/>
    </row>
    <row r="3" spans="1:14" ht="21" hidden="1">
      <c r="A3" s="14"/>
      <c r="B3" s="14"/>
      <c r="C3" s="161" t="s">
        <v>43</v>
      </c>
      <c r="D3" s="161"/>
      <c r="E3" s="161"/>
      <c r="F3" s="161"/>
      <c r="G3" s="161"/>
      <c r="H3" s="161"/>
      <c r="I3" s="161"/>
      <c r="N3" s="46"/>
    </row>
    <row r="4" ht="15.6" customHeight="1" hidden="1">
      <c r="N4" s="46"/>
    </row>
    <row r="5" spans="1:14" ht="15" hidden="1">
      <c r="A5" s="146" t="s">
        <v>24</v>
      </c>
      <c r="B5" s="121" t="s">
        <v>8</v>
      </c>
      <c r="C5" s="121" t="s">
        <v>0</v>
      </c>
      <c r="D5" s="121" t="s">
        <v>1</v>
      </c>
      <c r="E5" s="121" t="s">
        <v>2</v>
      </c>
      <c r="F5" s="121" t="s">
        <v>3</v>
      </c>
      <c r="G5" s="121" t="s">
        <v>4</v>
      </c>
      <c r="H5" s="152" t="s">
        <v>5</v>
      </c>
      <c r="I5" s="57" t="s">
        <v>6</v>
      </c>
      <c r="J5" s="141" t="s">
        <v>9</v>
      </c>
      <c r="K5" s="142"/>
      <c r="L5" s="137" t="s">
        <v>12</v>
      </c>
      <c r="M5" s="144"/>
      <c r="N5" s="145"/>
    </row>
    <row r="6" spans="1:14" ht="15.75" customHeight="1" hidden="1">
      <c r="A6" s="127"/>
      <c r="B6" s="138"/>
      <c r="C6" s="138"/>
      <c r="D6" s="138"/>
      <c r="E6" s="138"/>
      <c r="F6" s="138"/>
      <c r="G6" s="138"/>
      <c r="H6" s="153"/>
      <c r="I6" s="50" t="s">
        <v>7</v>
      </c>
      <c r="J6" s="2" t="s">
        <v>2</v>
      </c>
      <c r="K6" s="2" t="s">
        <v>11</v>
      </c>
      <c r="L6" s="50" t="s">
        <v>13</v>
      </c>
      <c r="M6" s="50" t="s">
        <v>14</v>
      </c>
      <c r="N6" s="50" t="s">
        <v>15</v>
      </c>
    </row>
    <row r="7" spans="1:14" ht="58.2" customHeight="1" hidden="1">
      <c r="A7" s="166">
        <v>1</v>
      </c>
      <c r="B7" s="129"/>
      <c r="C7" s="130"/>
      <c r="D7" s="130"/>
      <c r="E7" s="130"/>
      <c r="F7" s="130"/>
      <c r="G7" s="131"/>
      <c r="H7" s="132"/>
      <c r="I7" s="48"/>
      <c r="J7" s="128"/>
      <c r="K7" s="157"/>
      <c r="L7" s="158"/>
      <c r="M7" s="125"/>
      <c r="N7" s="125"/>
    </row>
    <row r="8" spans="1:14" ht="15.75" customHeight="1" hidden="1">
      <c r="A8" s="167"/>
      <c r="B8" s="129"/>
      <c r="C8" s="130"/>
      <c r="D8" s="130"/>
      <c r="E8" s="130"/>
      <c r="F8" s="130"/>
      <c r="G8" s="131"/>
      <c r="H8" s="132"/>
      <c r="I8" s="66"/>
      <c r="J8" s="128"/>
      <c r="K8" s="157"/>
      <c r="L8" s="158"/>
      <c r="M8" s="126"/>
      <c r="N8" s="126"/>
    </row>
    <row r="9" spans="1:9" ht="19.5" customHeight="1" hidden="1">
      <c r="A9" s="15"/>
      <c r="B9" s="15"/>
      <c r="C9" s="103"/>
      <c r="D9" s="103"/>
      <c r="E9" s="47"/>
      <c r="F9" s="104"/>
      <c r="G9" s="104"/>
      <c r="H9" s="72"/>
      <c r="I9" s="47"/>
    </row>
    <row r="10" spans="1:14" ht="21">
      <c r="A10" s="14"/>
      <c r="B10" s="14"/>
      <c r="C10" s="161" t="s">
        <v>42</v>
      </c>
      <c r="D10" s="161"/>
      <c r="E10" s="161"/>
      <c r="F10" s="161"/>
      <c r="G10" s="161"/>
      <c r="H10" s="161"/>
      <c r="I10" s="161"/>
      <c r="N10" s="46"/>
    </row>
    <row r="11" spans="3:14" ht="15.75" customHeight="1">
      <c r="C11" s="47"/>
      <c r="D11" s="47"/>
      <c r="E11" s="47"/>
      <c r="F11" s="47"/>
      <c r="G11" s="47"/>
      <c r="H11" s="72"/>
      <c r="I11" s="47"/>
      <c r="N11" s="46"/>
    </row>
    <row r="12" spans="1:14" ht="15">
      <c r="A12" s="146" t="s">
        <v>24</v>
      </c>
      <c r="B12" s="121" t="s">
        <v>8</v>
      </c>
      <c r="C12" s="121" t="s">
        <v>0</v>
      </c>
      <c r="D12" s="121" t="s">
        <v>1</v>
      </c>
      <c r="E12" s="121" t="s">
        <v>2</v>
      </c>
      <c r="F12" s="121" t="s">
        <v>3</v>
      </c>
      <c r="G12" s="121" t="s">
        <v>4</v>
      </c>
      <c r="H12" s="152" t="s">
        <v>5</v>
      </c>
      <c r="I12" s="57" t="s">
        <v>6</v>
      </c>
      <c r="J12" s="141" t="s">
        <v>9</v>
      </c>
      <c r="K12" s="142"/>
      <c r="L12" s="137" t="s">
        <v>12</v>
      </c>
      <c r="M12" s="144"/>
      <c r="N12" s="145"/>
    </row>
    <row r="13" spans="1:14" ht="15.75" customHeight="1">
      <c r="A13" s="127"/>
      <c r="B13" s="138"/>
      <c r="C13" s="138"/>
      <c r="D13" s="138"/>
      <c r="E13" s="138"/>
      <c r="F13" s="138"/>
      <c r="G13" s="138"/>
      <c r="H13" s="153"/>
      <c r="I13" s="50" t="s">
        <v>7</v>
      </c>
      <c r="J13" s="2" t="s">
        <v>2</v>
      </c>
      <c r="K13" s="2" t="s">
        <v>11</v>
      </c>
      <c r="L13" s="50" t="s">
        <v>13</v>
      </c>
      <c r="M13" s="50" t="s">
        <v>14</v>
      </c>
      <c r="N13" s="50" t="s">
        <v>15</v>
      </c>
    </row>
    <row r="14" spans="1:14" ht="84.6" customHeight="1">
      <c r="A14" s="166">
        <v>1</v>
      </c>
      <c r="B14" s="133" t="s">
        <v>86</v>
      </c>
      <c r="C14" s="134" t="s">
        <v>72</v>
      </c>
      <c r="D14" s="134" t="s">
        <v>47</v>
      </c>
      <c r="E14" s="134" t="s">
        <v>87</v>
      </c>
      <c r="F14" s="134" t="s">
        <v>88</v>
      </c>
      <c r="G14" s="135" t="s">
        <v>97</v>
      </c>
      <c r="H14" s="136">
        <v>105000000</v>
      </c>
      <c r="I14" s="101" t="s">
        <v>73</v>
      </c>
      <c r="J14" s="150" t="s">
        <v>105</v>
      </c>
      <c r="K14" s="123" t="s">
        <v>100</v>
      </c>
      <c r="L14" s="125"/>
      <c r="M14" s="125"/>
      <c r="N14" s="125"/>
    </row>
    <row r="15" spans="1:14" ht="15.75" customHeight="1">
      <c r="A15" s="167"/>
      <c r="B15" s="133"/>
      <c r="C15" s="134"/>
      <c r="D15" s="134"/>
      <c r="E15" s="134"/>
      <c r="F15" s="134"/>
      <c r="G15" s="135"/>
      <c r="H15" s="136"/>
      <c r="I15" s="49">
        <v>45055</v>
      </c>
      <c r="J15" s="159"/>
      <c r="K15" s="124"/>
      <c r="L15" s="126"/>
      <c r="M15" s="126"/>
      <c r="N15" s="126"/>
    </row>
    <row r="16" spans="1:14" ht="42" customHeight="1">
      <c r="A16" s="166">
        <v>2</v>
      </c>
      <c r="B16" s="129" t="s">
        <v>89</v>
      </c>
      <c r="C16" s="174" t="s">
        <v>55</v>
      </c>
      <c r="D16" s="174" t="s">
        <v>64</v>
      </c>
      <c r="E16" s="174" t="s">
        <v>90</v>
      </c>
      <c r="F16" s="174" t="s">
        <v>91</v>
      </c>
      <c r="G16" s="175" t="s">
        <v>98</v>
      </c>
      <c r="H16" s="176">
        <v>180000000</v>
      </c>
      <c r="I16" s="177" t="s">
        <v>46</v>
      </c>
      <c r="J16" s="150" t="s">
        <v>106</v>
      </c>
      <c r="K16" s="123" t="s">
        <v>101</v>
      </c>
      <c r="L16" s="125"/>
      <c r="M16" s="125"/>
      <c r="N16" s="125"/>
    </row>
    <row r="17" spans="1:14" ht="15" customHeight="1">
      <c r="A17" s="167"/>
      <c r="B17" s="129"/>
      <c r="C17" s="174"/>
      <c r="D17" s="174"/>
      <c r="E17" s="174"/>
      <c r="F17" s="174"/>
      <c r="G17" s="175"/>
      <c r="H17" s="176"/>
      <c r="I17" s="178">
        <v>45055</v>
      </c>
      <c r="J17" s="159"/>
      <c r="K17" s="124"/>
      <c r="L17" s="126"/>
      <c r="M17" s="126"/>
      <c r="N17" s="127"/>
    </row>
    <row r="18" spans="1:14" ht="71.4" customHeight="1">
      <c r="A18" s="166">
        <v>3</v>
      </c>
      <c r="B18" s="133" t="s">
        <v>92</v>
      </c>
      <c r="C18" s="134" t="s">
        <v>54</v>
      </c>
      <c r="D18" s="134" t="s">
        <v>56</v>
      </c>
      <c r="E18" s="134" t="s">
        <v>93</v>
      </c>
      <c r="F18" s="134" t="s">
        <v>94</v>
      </c>
      <c r="G18" s="135" t="s">
        <v>99</v>
      </c>
      <c r="H18" s="136">
        <v>200000000</v>
      </c>
      <c r="I18" s="101" t="s">
        <v>57</v>
      </c>
      <c r="J18" s="131" t="s">
        <v>107</v>
      </c>
      <c r="K18" s="123" t="s">
        <v>102</v>
      </c>
      <c r="L18" s="125" t="s">
        <v>103</v>
      </c>
      <c r="M18" s="125" t="s">
        <v>104</v>
      </c>
      <c r="N18" s="125"/>
    </row>
    <row r="19" spans="1:14" ht="15" customHeight="1">
      <c r="A19" s="167"/>
      <c r="B19" s="133"/>
      <c r="C19" s="134"/>
      <c r="D19" s="134"/>
      <c r="E19" s="134"/>
      <c r="F19" s="134"/>
      <c r="G19" s="135"/>
      <c r="H19" s="136"/>
      <c r="I19" s="49">
        <v>45050</v>
      </c>
      <c r="J19" s="131"/>
      <c r="K19" s="124"/>
      <c r="L19" s="126"/>
      <c r="M19" s="126"/>
      <c r="N19" s="127"/>
    </row>
    <row r="20" spans="1:14" ht="59.4" customHeight="1">
      <c r="A20" s="166">
        <v>4</v>
      </c>
      <c r="B20" s="129" t="s">
        <v>95</v>
      </c>
      <c r="C20" s="174" t="s">
        <v>72</v>
      </c>
      <c r="D20" s="174" t="s">
        <v>47</v>
      </c>
      <c r="E20" s="174" t="s">
        <v>80</v>
      </c>
      <c r="F20" s="174" t="s">
        <v>96</v>
      </c>
      <c r="G20" s="175" t="s">
        <v>82</v>
      </c>
      <c r="H20" s="176">
        <v>180000000</v>
      </c>
      <c r="I20" s="177" t="s">
        <v>73</v>
      </c>
      <c r="J20" s="151" t="s">
        <v>108</v>
      </c>
      <c r="K20" s="123" t="s">
        <v>104</v>
      </c>
      <c r="L20" s="125"/>
      <c r="M20" s="125"/>
      <c r="N20" s="125"/>
    </row>
    <row r="21" spans="1:14" ht="15" customHeight="1">
      <c r="A21" s="167"/>
      <c r="B21" s="129"/>
      <c r="C21" s="174"/>
      <c r="D21" s="174"/>
      <c r="E21" s="174"/>
      <c r="F21" s="174"/>
      <c r="G21" s="175"/>
      <c r="H21" s="176"/>
      <c r="I21" s="178">
        <v>45048</v>
      </c>
      <c r="J21" s="159"/>
      <c r="K21" s="124"/>
      <c r="L21" s="126"/>
      <c r="M21" s="126"/>
      <c r="N21" s="127"/>
    </row>
    <row r="22" spans="1:14" ht="15" customHeight="1">
      <c r="A22" s="52"/>
      <c r="B22" s="53"/>
      <c r="C22" s="54"/>
      <c r="D22" s="54"/>
      <c r="E22" s="54"/>
      <c r="F22" s="54"/>
      <c r="G22" s="55"/>
      <c r="H22" s="71"/>
      <c r="I22" s="56"/>
      <c r="J22" s="4"/>
      <c r="K22" s="45"/>
      <c r="L22" s="46"/>
      <c r="M22" s="46"/>
      <c r="N22" s="46"/>
    </row>
    <row r="23" spans="1:14" ht="21">
      <c r="A23" s="14"/>
      <c r="B23" s="14"/>
      <c r="C23" s="148" t="s">
        <v>45</v>
      </c>
      <c r="D23" s="148"/>
      <c r="E23" s="148"/>
      <c r="F23" s="148"/>
      <c r="G23" s="148"/>
      <c r="H23" s="148"/>
      <c r="I23" s="148"/>
      <c r="N23" s="46"/>
    </row>
    <row r="24" spans="8:14" ht="15.75" customHeight="1">
      <c r="H24" s="74"/>
      <c r="N24" s="46"/>
    </row>
    <row r="25" spans="1:14" ht="15">
      <c r="A25" s="168" t="s">
        <v>24</v>
      </c>
      <c r="B25" s="121" t="s">
        <v>8</v>
      </c>
      <c r="C25" s="150" t="s">
        <v>0</v>
      </c>
      <c r="D25" s="150" t="s">
        <v>1</v>
      </c>
      <c r="E25" s="150" t="s">
        <v>2</v>
      </c>
      <c r="F25" s="150" t="s">
        <v>3</v>
      </c>
      <c r="G25" s="150" t="s">
        <v>4</v>
      </c>
      <c r="H25" s="162" t="s">
        <v>5</v>
      </c>
      <c r="I25" s="48" t="s">
        <v>6</v>
      </c>
      <c r="J25" s="141" t="s">
        <v>9</v>
      </c>
      <c r="K25" s="142"/>
      <c r="L25" s="137" t="s">
        <v>12</v>
      </c>
      <c r="M25" s="144"/>
      <c r="N25" s="145"/>
    </row>
    <row r="26" spans="1:14" ht="15">
      <c r="A26" s="169"/>
      <c r="B26" s="138"/>
      <c r="C26" s="151"/>
      <c r="D26" s="151"/>
      <c r="E26" s="151"/>
      <c r="F26" s="151"/>
      <c r="G26" s="151"/>
      <c r="H26" s="163"/>
      <c r="I26" s="51" t="s">
        <v>7</v>
      </c>
      <c r="J26" s="2" t="s">
        <v>2</v>
      </c>
      <c r="K26" s="1" t="s">
        <v>11</v>
      </c>
      <c r="L26" s="50" t="s">
        <v>13</v>
      </c>
      <c r="M26" s="50" t="s">
        <v>14</v>
      </c>
      <c r="N26" s="50" t="s">
        <v>15</v>
      </c>
    </row>
    <row r="27" spans="1:14" ht="83.4" customHeight="1">
      <c r="A27" s="128">
        <v>1</v>
      </c>
      <c r="B27" s="129" t="s">
        <v>109</v>
      </c>
      <c r="C27" s="174" t="s">
        <v>72</v>
      </c>
      <c r="D27" s="174" t="s">
        <v>56</v>
      </c>
      <c r="E27" s="174" t="s">
        <v>110</v>
      </c>
      <c r="F27" s="174" t="s">
        <v>111</v>
      </c>
      <c r="G27" s="175" t="s">
        <v>112</v>
      </c>
      <c r="H27" s="176">
        <v>600000000</v>
      </c>
      <c r="I27" s="177" t="s">
        <v>57</v>
      </c>
      <c r="J27" s="121" t="s">
        <v>116</v>
      </c>
      <c r="K27" s="123" t="s">
        <v>113</v>
      </c>
      <c r="L27" s="125" t="s">
        <v>114</v>
      </c>
      <c r="M27" s="125" t="s">
        <v>115</v>
      </c>
      <c r="N27" s="125"/>
    </row>
    <row r="28" spans="1:14" ht="15" customHeight="1">
      <c r="A28" s="128"/>
      <c r="B28" s="129"/>
      <c r="C28" s="174"/>
      <c r="D28" s="174"/>
      <c r="E28" s="174"/>
      <c r="F28" s="174"/>
      <c r="G28" s="175"/>
      <c r="H28" s="176"/>
      <c r="I28" s="178">
        <v>45057</v>
      </c>
      <c r="J28" s="122"/>
      <c r="K28" s="124"/>
      <c r="L28" s="126"/>
      <c r="M28" s="126"/>
      <c r="N28" s="127"/>
    </row>
    <row r="29" spans="1:14" ht="15.75" customHeight="1">
      <c r="A29" s="52"/>
      <c r="B29" s="53"/>
      <c r="C29" s="62"/>
      <c r="D29" s="62"/>
      <c r="E29" s="62"/>
      <c r="F29" s="62"/>
      <c r="G29" s="63"/>
      <c r="H29" s="73"/>
      <c r="I29" s="64"/>
      <c r="J29" s="4"/>
      <c r="K29" s="45"/>
      <c r="L29" s="46"/>
      <c r="M29" s="46"/>
      <c r="N29" s="46"/>
    </row>
    <row r="30" spans="1:9" ht="21">
      <c r="A30" s="3"/>
      <c r="B30" s="161" t="s">
        <v>18</v>
      </c>
      <c r="C30" s="161"/>
      <c r="D30" s="161"/>
      <c r="E30" s="161"/>
      <c r="F30" s="161"/>
      <c r="G30" s="161"/>
      <c r="H30" s="161"/>
      <c r="I30" s="161"/>
    </row>
    <row r="31" spans="1:9" ht="15">
      <c r="A31" s="3"/>
      <c r="C31" s="47"/>
      <c r="D31" s="47"/>
      <c r="E31" s="47"/>
      <c r="F31" s="47"/>
      <c r="G31" s="47"/>
      <c r="H31" s="72"/>
      <c r="I31" s="47"/>
    </row>
    <row r="32" spans="1:14" ht="15">
      <c r="A32" s="168" t="s">
        <v>24</v>
      </c>
      <c r="B32" s="121" t="s">
        <v>8</v>
      </c>
      <c r="C32" s="150" t="s">
        <v>0</v>
      </c>
      <c r="D32" s="150" t="s">
        <v>1</v>
      </c>
      <c r="E32" s="150" t="s">
        <v>2</v>
      </c>
      <c r="F32" s="150" t="s">
        <v>3</v>
      </c>
      <c r="G32" s="150" t="s">
        <v>4</v>
      </c>
      <c r="H32" s="162" t="s">
        <v>5</v>
      </c>
      <c r="I32" s="48" t="s">
        <v>6</v>
      </c>
      <c r="J32" s="141" t="s">
        <v>9</v>
      </c>
      <c r="K32" s="142"/>
      <c r="L32" s="137" t="s">
        <v>12</v>
      </c>
      <c r="M32" s="144"/>
      <c r="N32" s="145"/>
    </row>
    <row r="33" spans="1:14" ht="15">
      <c r="A33" s="169"/>
      <c r="B33" s="138"/>
      <c r="C33" s="151"/>
      <c r="D33" s="151"/>
      <c r="E33" s="151"/>
      <c r="F33" s="151"/>
      <c r="G33" s="151"/>
      <c r="H33" s="163"/>
      <c r="I33" s="51" t="s">
        <v>7</v>
      </c>
      <c r="J33" s="2" t="s">
        <v>2</v>
      </c>
      <c r="K33" s="1" t="s">
        <v>11</v>
      </c>
      <c r="L33" s="50" t="s">
        <v>13</v>
      </c>
      <c r="M33" s="50" t="s">
        <v>14</v>
      </c>
      <c r="N33" s="50" t="s">
        <v>15</v>
      </c>
    </row>
    <row r="34" spans="1:14" ht="55.2" customHeight="1">
      <c r="A34" s="137">
        <v>1</v>
      </c>
      <c r="B34" s="133" t="s">
        <v>117</v>
      </c>
      <c r="C34" s="134" t="s">
        <v>55</v>
      </c>
      <c r="D34" s="134" t="s">
        <v>64</v>
      </c>
      <c r="E34" s="134" t="s">
        <v>87</v>
      </c>
      <c r="F34" s="134" t="s">
        <v>118</v>
      </c>
      <c r="G34" s="135" t="s">
        <v>97</v>
      </c>
      <c r="H34" s="136">
        <v>324170981</v>
      </c>
      <c r="I34" s="101" t="s">
        <v>46</v>
      </c>
      <c r="J34" s="155" t="s">
        <v>105</v>
      </c>
      <c r="K34" s="123" t="s">
        <v>100</v>
      </c>
      <c r="L34" s="125"/>
      <c r="M34" s="125"/>
      <c r="N34" s="125"/>
    </row>
    <row r="35" spans="1:14" ht="15">
      <c r="A35" s="137"/>
      <c r="B35" s="133"/>
      <c r="C35" s="134"/>
      <c r="D35" s="134"/>
      <c r="E35" s="134"/>
      <c r="F35" s="134"/>
      <c r="G35" s="135"/>
      <c r="H35" s="136"/>
      <c r="I35" s="49">
        <v>45061</v>
      </c>
      <c r="J35" s="156"/>
      <c r="K35" s="124"/>
      <c r="L35" s="126"/>
      <c r="M35" s="126"/>
      <c r="N35" s="127"/>
    </row>
    <row r="36" spans="1:14" ht="62.4" customHeight="1">
      <c r="A36" s="137">
        <v>2</v>
      </c>
      <c r="B36" s="129" t="s">
        <v>119</v>
      </c>
      <c r="C36" s="174" t="s">
        <v>54</v>
      </c>
      <c r="D36" s="174" t="s">
        <v>120</v>
      </c>
      <c r="E36" s="174" t="s">
        <v>66</v>
      </c>
      <c r="F36" s="174" t="s">
        <v>121</v>
      </c>
      <c r="G36" s="175" t="s">
        <v>67</v>
      </c>
      <c r="H36" s="176">
        <v>535777452</v>
      </c>
      <c r="I36" s="177" t="s">
        <v>122</v>
      </c>
      <c r="J36" s="155" t="s">
        <v>68</v>
      </c>
      <c r="K36" s="123" t="s">
        <v>138</v>
      </c>
      <c r="L36" s="125" t="s">
        <v>139</v>
      </c>
      <c r="M36" s="125" t="s">
        <v>140</v>
      </c>
      <c r="N36" s="125"/>
    </row>
    <row r="37" spans="1:14" ht="15">
      <c r="A37" s="137"/>
      <c r="B37" s="129"/>
      <c r="C37" s="174"/>
      <c r="D37" s="174"/>
      <c r="E37" s="174"/>
      <c r="F37" s="174"/>
      <c r="G37" s="175"/>
      <c r="H37" s="176"/>
      <c r="I37" s="178">
        <v>45061</v>
      </c>
      <c r="J37" s="156"/>
      <c r="K37" s="124"/>
      <c r="L37" s="126"/>
      <c r="M37" s="126"/>
      <c r="N37" s="127"/>
    </row>
    <row r="38" spans="1:14" ht="52.2" customHeight="1">
      <c r="A38" s="137">
        <v>3</v>
      </c>
      <c r="B38" s="133" t="s">
        <v>123</v>
      </c>
      <c r="C38" s="134" t="s">
        <v>55</v>
      </c>
      <c r="D38" s="134" t="s">
        <v>47</v>
      </c>
      <c r="E38" s="134" t="s">
        <v>74</v>
      </c>
      <c r="F38" s="134" t="s">
        <v>124</v>
      </c>
      <c r="G38" s="135" t="s">
        <v>76</v>
      </c>
      <c r="H38" s="136">
        <v>292939550</v>
      </c>
      <c r="I38" s="101" t="s">
        <v>46</v>
      </c>
      <c r="J38" s="155" t="s">
        <v>78</v>
      </c>
      <c r="K38" s="123" t="s">
        <v>141</v>
      </c>
      <c r="L38" s="125"/>
      <c r="M38" s="125"/>
      <c r="N38" s="125"/>
    </row>
    <row r="39" spans="1:14" ht="15">
      <c r="A39" s="137"/>
      <c r="B39" s="133"/>
      <c r="C39" s="134"/>
      <c r="D39" s="134"/>
      <c r="E39" s="134"/>
      <c r="F39" s="134"/>
      <c r="G39" s="135"/>
      <c r="H39" s="136"/>
      <c r="I39" s="49">
        <v>45052</v>
      </c>
      <c r="J39" s="156"/>
      <c r="K39" s="124"/>
      <c r="L39" s="126"/>
      <c r="M39" s="126"/>
      <c r="N39" s="127"/>
    </row>
    <row r="40" spans="1:14" ht="60.6" customHeight="1">
      <c r="A40" s="137">
        <v>4</v>
      </c>
      <c r="B40" s="133" t="s">
        <v>125</v>
      </c>
      <c r="C40" s="134" t="s">
        <v>58</v>
      </c>
      <c r="D40" s="134" t="s">
        <v>47</v>
      </c>
      <c r="E40" s="134" t="s">
        <v>126</v>
      </c>
      <c r="F40" s="134" t="s">
        <v>127</v>
      </c>
      <c r="G40" s="135" t="s">
        <v>136</v>
      </c>
      <c r="H40" s="136">
        <v>2864113734.35</v>
      </c>
      <c r="I40" s="101" t="s">
        <v>75</v>
      </c>
      <c r="J40" s="155" t="s">
        <v>146</v>
      </c>
      <c r="K40" s="123" t="s">
        <v>142</v>
      </c>
      <c r="L40" s="125"/>
      <c r="M40" s="125"/>
      <c r="N40" s="125"/>
    </row>
    <row r="41" spans="1:14" ht="14.4" customHeight="1">
      <c r="A41" s="137"/>
      <c r="B41" s="133"/>
      <c r="C41" s="134"/>
      <c r="D41" s="134"/>
      <c r="E41" s="134"/>
      <c r="F41" s="134"/>
      <c r="G41" s="135"/>
      <c r="H41" s="136"/>
      <c r="I41" s="179">
        <v>45049</v>
      </c>
      <c r="J41" s="156"/>
      <c r="K41" s="124"/>
      <c r="L41" s="126"/>
      <c r="M41" s="126"/>
      <c r="N41" s="127"/>
    </row>
    <row r="42" spans="1:14" ht="55.2" customHeight="1">
      <c r="A42" s="137">
        <v>5</v>
      </c>
      <c r="B42" s="129" t="s">
        <v>128</v>
      </c>
      <c r="C42" s="174" t="s">
        <v>58</v>
      </c>
      <c r="D42" s="174" t="s">
        <v>47</v>
      </c>
      <c r="E42" s="174" t="s">
        <v>126</v>
      </c>
      <c r="F42" s="174" t="s">
        <v>129</v>
      </c>
      <c r="G42" s="175" t="s">
        <v>136</v>
      </c>
      <c r="H42" s="176">
        <v>5169607663.54</v>
      </c>
      <c r="I42" s="177" t="s">
        <v>75</v>
      </c>
      <c r="J42" s="155" t="s">
        <v>146</v>
      </c>
      <c r="K42" s="123" t="s">
        <v>143</v>
      </c>
      <c r="L42" s="125"/>
      <c r="M42" s="125"/>
      <c r="N42" s="125"/>
    </row>
    <row r="43" spans="1:14" ht="15">
      <c r="A43" s="137"/>
      <c r="B43" s="129"/>
      <c r="C43" s="174"/>
      <c r="D43" s="174"/>
      <c r="E43" s="174"/>
      <c r="F43" s="174"/>
      <c r="G43" s="175"/>
      <c r="H43" s="176"/>
      <c r="I43" s="180">
        <v>45049</v>
      </c>
      <c r="J43" s="156"/>
      <c r="K43" s="124"/>
      <c r="L43" s="126"/>
      <c r="M43" s="126"/>
      <c r="N43" s="127"/>
    </row>
    <row r="44" spans="1:14" ht="72.6" customHeight="1">
      <c r="A44" s="137">
        <v>6</v>
      </c>
      <c r="B44" s="133" t="s">
        <v>130</v>
      </c>
      <c r="C44" s="134" t="s">
        <v>54</v>
      </c>
      <c r="D44" s="134" t="s">
        <v>47</v>
      </c>
      <c r="E44" s="134" t="s">
        <v>131</v>
      </c>
      <c r="F44" s="134" t="s">
        <v>132</v>
      </c>
      <c r="G44" s="135" t="s">
        <v>77</v>
      </c>
      <c r="H44" s="136">
        <v>300000000</v>
      </c>
      <c r="I44" s="101" t="s">
        <v>75</v>
      </c>
      <c r="J44" s="155" t="s">
        <v>147</v>
      </c>
      <c r="K44" s="123" t="s">
        <v>144</v>
      </c>
      <c r="L44" s="125"/>
      <c r="M44" s="125"/>
      <c r="N44" s="125"/>
    </row>
    <row r="45" spans="1:14" ht="15">
      <c r="A45" s="137"/>
      <c r="B45" s="133"/>
      <c r="C45" s="134"/>
      <c r="D45" s="134"/>
      <c r="E45" s="134"/>
      <c r="F45" s="134"/>
      <c r="G45" s="135"/>
      <c r="H45" s="136"/>
      <c r="I45" s="179">
        <v>45048</v>
      </c>
      <c r="J45" s="156"/>
      <c r="K45" s="124"/>
      <c r="L45" s="126"/>
      <c r="M45" s="126"/>
      <c r="N45" s="127"/>
    </row>
    <row r="46" spans="1:14" ht="72.6" customHeight="1">
      <c r="A46" s="137">
        <v>7</v>
      </c>
      <c r="B46" s="129" t="s">
        <v>133</v>
      </c>
      <c r="C46" s="174" t="s">
        <v>55</v>
      </c>
      <c r="D46" s="174" t="s">
        <v>47</v>
      </c>
      <c r="E46" s="174" t="s">
        <v>134</v>
      </c>
      <c r="F46" s="174" t="s">
        <v>135</v>
      </c>
      <c r="G46" s="175" t="s">
        <v>137</v>
      </c>
      <c r="H46" s="176">
        <v>296734615</v>
      </c>
      <c r="I46" s="177" t="s">
        <v>46</v>
      </c>
      <c r="J46" s="121" t="s">
        <v>148</v>
      </c>
      <c r="K46" s="123" t="s">
        <v>145</v>
      </c>
      <c r="L46" s="125"/>
      <c r="M46" s="125"/>
      <c r="N46" s="125"/>
    </row>
    <row r="47" spans="1:14" ht="15.75" customHeight="1">
      <c r="A47" s="137"/>
      <c r="B47" s="129"/>
      <c r="C47" s="174"/>
      <c r="D47" s="174"/>
      <c r="E47" s="174"/>
      <c r="F47" s="174"/>
      <c r="G47" s="175"/>
      <c r="H47" s="176"/>
      <c r="I47" s="178">
        <v>45048</v>
      </c>
      <c r="J47" s="122"/>
      <c r="K47" s="124"/>
      <c r="L47" s="126"/>
      <c r="M47" s="126"/>
      <c r="N47" s="127"/>
    </row>
    <row r="48" spans="3:9" ht="15">
      <c r="C48" s="47"/>
      <c r="D48" s="47"/>
      <c r="E48" s="47"/>
      <c r="F48" s="47"/>
      <c r="G48" s="47"/>
      <c r="H48" s="72"/>
      <c r="I48" s="47"/>
    </row>
    <row r="49" spans="1:14" ht="21">
      <c r="A49" s="3"/>
      <c r="B49" s="143" t="s">
        <v>19</v>
      </c>
      <c r="C49" s="143"/>
      <c r="D49" s="143"/>
      <c r="E49" s="143"/>
      <c r="F49" s="143"/>
      <c r="G49" s="143"/>
      <c r="H49" s="143"/>
      <c r="I49" s="143"/>
      <c r="J49" s="106"/>
      <c r="K49" s="107"/>
      <c r="L49" s="108"/>
      <c r="M49" s="108"/>
      <c r="N49" s="108"/>
    </row>
    <row r="50" spans="1:14" ht="14.4" customHeight="1">
      <c r="A50" s="109"/>
      <c r="C50" s="47"/>
      <c r="D50" s="47"/>
      <c r="E50" s="47"/>
      <c r="F50" s="47"/>
      <c r="G50" s="47"/>
      <c r="H50" s="105"/>
      <c r="I50" s="47"/>
      <c r="J50" s="106"/>
      <c r="K50" s="107"/>
      <c r="L50" s="108"/>
      <c r="M50" s="108"/>
      <c r="N50" s="108"/>
    </row>
    <row r="51" spans="1:14" ht="15">
      <c r="A51" s="146" t="s">
        <v>24</v>
      </c>
      <c r="B51" s="121" t="s">
        <v>8</v>
      </c>
      <c r="C51" s="121" t="s">
        <v>0</v>
      </c>
      <c r="D51" s="121" t="s">
        <v>1</v>
      </c>
      <c r="E51" s="121" t="s">
        <v>2</v>
      </c>
      <c r="F51" s="121" t="s">
        <v>3</v>
      </c>
      <c r="G51" s="121" t="s">
        <v>4</v>
      </c>
      <c r="H51" s="139" t="s">
        <v>5</v>
      </c>
      <c r="I51" s="57" t="s">
        <v>6</v>
      </c>
      <c r="J51" s="141" t="s">
        <v>9</v>
      </c>
      <c r="K51" s="142"/>
      <c r="L51" s="137" t="s">
        <v>12</v>
      </c>
      <c r="M51" s="144"/>
      <c r="N51" s="145"/>
    </row>
    <row r="52" spans="1:14" ht="15.75" customHeight="1">
      <c r="A52" s="147"/>
      <c r="B52" s="138"/>
      <c r="C52" s="138"/>
      <c r="D52" s="138"/>
      <c r="E52" s="138"/>
      <c r="F52" s="138"/>
      <c r="G52" s="138"/>
      <c r="H52" s="140"/>
      <c r="I52" s="50" t="s">
        <v>7</v>
      </c>
      <c r="J52" s="2" t="s">
        <v>2</v>
      </c>
      <c r="K52" s="2" t="s">
        <v>11</v>
      </c>
      <c r="L52" s="50" t="s">
        <v>13</v>
      </c>
      <c r="M52" s="50" t="s">
        <v>14</v>
      </c>
      <c r="N52" s="50" t="s">
        <v>15</v>
      </c>
    </row>
    <row r="53" spans="1:14" ht="57.6" customHeight="1">
      <c r="A53" s="128">
        <v>1</v>
      </c>
      <c r="B53" s="129" t="s">
        <v>159</v>
      </c>
      <c r="C53" s="174" t="s">
        <v>58</v>
      </c>
      <c r="D53" s="174" t="s">
        <v>56</v>
      </c>
      <c r="E53" s="174" t="s">
        <v>79</v>
      </c>
      <c r="F53" s="174" t="s">
        <v>160</v>
      </c>
      <c r="G53" s="175" t="s">
        <v>81</v>
      </c>
      <c r="H53" s="176">
        <v>1671673743</v>
      </c>
      <c r="I53" s="177" t="s">
        <v>57</v>
      </c>
      <c r="J53" s="121" t="s">
        <v>177</v>
      </c>
      <c r="K53" s="123" t="s">
        <v>83</v>
      </c>
      <c r="L53" s="125" t="s">
        <v>169</v>
      </c>
      <c r="M53" s="125" t="s">
        <v>170</v>
      </c>
      <c r="N53" s="125"/>
    </row>
    <row r="54" spans="1:14" ht="15.75" customHeight="1">
      <c r="A54" s="128"/>
      <c r="B54" s="129"/>
      <c r="C54" s="174"/>
      <c r="D54" s="174"/>
      <c r="E54" s="174"/>
      <c r="F54" s="174"/>
      <c r="G54" s="175"/>
      <c r="H54" s="176"/>
      <c r="I54" s="178">
        <v>45055</v>
      </c>
      <c r="J54" s="122"/>
      <c r="K54" s="124"/>
      <c r="L54" s="126"/>
      <c r="M54" s="126"/>
      <c r="N54" s="127"/>
    </row>
    <row r="55" spans="1:14" ht="46.8" customHeight="1">
      <c r="A55" s="128">
        <v>2</v>
      </c>
      <c r="B55" s="133" t="s">
        <v>161</v>
      </c>
      <c r="C55" s="134" t="s">
        <v>55</v>
      </c>
      <c r="D55" s="134" t="s">
        <v>56</v>
      </c>
      <c r="E55" s="134" t="s">
        <v>162</v>
      </c>
      <c r="F55" s="134" t="s">
        <v>163</v>
      </c>
      <c r="G55" s="135" t="s">
        <v>167</v>
      </c>
      <c r="H55" s="136">
        <v>158522195</v>
      </c>
      <c r="I55" s="101" t="s">
        <v>57</v>
      </c>
      <c r="J55" s="121" t="s">
        <v>178</v>
      </c>
      <c r="K55" s="123" t="s">
        <v>171</v>
      </c>
      <c r="L55" s="125" t="s">
        <v>172</v>
      </c>
      <c r="M55" s="125" t="s">
        <v>173</v>
      </c>
      <c r="N55" s="125"/>
    </row>
    <row r="56" spans="1:14" ht="15">
      <c r="A56" s="128"/>
      <c r="B56" s="133"/>
      <c r="C56" s="134"/>
      <c r="D56" s="134"/>
      <c r="E56" s="134"/>
      <c r="F56" s="134"/>
      <c r="G56" s="135"/>
      <c r="H56" s="136"/>
      <c r="I56" s="49">
        <v>45054</v>
      </c>
      <c r="J56" s="122"/>
      <c r="K56" s="124"/>
      <c r="L56" s="126"/>
      <c r="M56" s="126"/>
      <c r="N56" s="127"/>
    </row>
    <row r="57" spans="1:14" ht="61.8" customHeight="1">
      <c r="A57" s="128">
        <v>3</v>
      </c>
      <c r="B57" s="129" t="s">
        <v>164</v>
      </c>
      <c r="C57" s="174" t="s">
        <v>58</v>
      </c>
      <c r="D57" s="174" t="s">
        <v>56</v>
      </c>
      <c r="E57" s="174" t="s">
        <v>165</v>
      </c>
      <c r="F57" s="174" t="s">
        <v>166</v>
      </c>
      <c r="G57" s="175" t="s">
        <v>168</v>
      </c>
      <c r="H57" s="176">
        <v>359390842</v>
      </c>
      <c r="I57" s="177" t="s">
        <v>57</v>
      </c>
      <c r="J57" s="121" t="s">
        <v>179</v>
      </c>
      <c r="K57" s="123" t="s">
        <v>176</v>
      </c>
      <c r="L57" s="125" t="s">
        <v>174</v>
      </c>
      <c r="M57" s="125" t="s">
        <v>175</v>
      </c>
      <c r="N57" s="125"/>
    </row>
    <row r="58" spans="1:14" ht="15">
      <c r="A58" s="128"/>
      <c r="B58" s="129"/>
      <c r="C58" s="174"/>
      <c r="D58" s="174"/>
      <c r="E58" s="174"/>
      <c r="F58" s="174"/>
      <c r="G58" s="175"/>
      <c r="H58" s="176"/>
      <c r="I58" s="178">
        <v>45051</v>
      </c>
      <c r="J58" s="122"/>
      <c r="K58" s="124"/>
      <c r="L58" s="126"/>
      <c r="M58" s="126"/>
      <c r="N58" s="127"/>
    </row>
    <row r="60" ht="15">
      <c r="H60" s="70">
        <f>SUM(H53:H59)</f>
        <v>2189586780</v>
      </c>
    </row>
  </sheetData>
  <mergeCells count="265">
    <mergeCell ref="A20:A21"/>
    <mergeCell ref="B20:B21"/>
    <mergeCell ref="C20:C21"/>
    <mergeCell ref="D20:D21"/>
    <mergeCell ref="E20:E21"/>
    <mergeCell ref="F20:F21"/>
    <mergeCell ref="G20:G21"/>
    <mergeCell ref="H20:H21"/>
    <mergeCell ref="J20:J21"/>
    <mergeCell ref="A18:A19"/>
    <mergeCell ref="B18:B19"/>
    <mergeCell ref="C18:C19"/>
    <mergeCell ref="D18:D19"/>
    <mergeCell ref="E18:E19"/>
    <mergeCell ref="F18:F19"/>
    <mergeCell ref="G18:G19"/>
    <mergeCell ref="H18:H19"/>
    <mergeCell ref="J18:J19"/>
    <mergeCell ref="A40:A41"/>
    <mergeCell ref="B40:B41"/>
    <mergeCell ref="C40:C41"/>
    <mergeCell ref="D40:D41"/>
    <mergeCell ref="E40:E41"/>
    <mergeCell ref="F40:F41"/>
    <mergeCell ref="A42:A43"/>
    <mergeCell ref="B42:B43"/>
    <mergeCell ref="C42:C43"/>
    <mergeCell ref="D42:D43"/>
    <mergeCell ref="E42:E43"/>
    <mergeCell ref="F42:F43"/>
    <mergeCell ref="A38:A39"/>
    <mergeCell ref="C36:C37"/>
    <mergeCell ref="D36:D37"/>
    <mergeCell ref="E36:E37"/>
    <mergeCell ref="F36:F37"/>
    <mergeCell ref="C38:C39"/>
    <mergeCell ref="D38:D39"/>
    <mergeCell ref="E38:E39"/>
    <mergeCell ref="F38:F39"/>
    <mergeCell ref="A44:A45"/>
    <mergeCell ref="B44:B45"/>
    <mergeCell ref="C44:C45"/>
    <mergeCell ref="D44:D45"/>
    <mergeCell ref="E44:E45"/>
    <mergeCell ref="F44:F45"/>
    <mergeCell ref="G44:G45"/>
    <mergeCell ref="H44:H45"/>
    <mergeCell ref="J44:J45"/>
    <mergeCell ref="L40:L41"/>
    <mergeCell ref="M40:M41"/>
    <mergeCell ref="K42:K43"/>
    <mergeCell ref="L42:L43"/>
    <mergeCell ref="M42:M43"/>
    <mergeCell ref="K44:K45"/>
    <mergeCell ref="L44:L45"/>
    <mergeCell ref="M44:M45"/>
    <mergeCell ref="N44:N45"/>
    <mergeCell ref="N42:N43"/>
    <mergeCell ref="N40:N41"/>
    <mergeCell ref="J27:J28"/>
    <mergeCell ref="K27:K28"/>
    <mergeCell ref="G40:G41"/>
    <mergeCell ref="H40:H41"/>
    <mergeCell ref="J40:J41"/>
    <mergeCell ref="G42:G43"/>
    <mergeCell ref="H42:H43"/>
    <mergeCell ref="J42:J43"/>
    <mergeCell ref="J38:J39"/>
    <mergeCell ref="K38:K39"/>
    <mergeCell ref="K40:K41"/>
    <mergeCell ref="G38:G39"/>
    <mergeCell ref="A7:A8"/>
    <mergeCell ref="B7:B8"/>
    <mergeCell ref="C7:C8"/>
    <mergeCell ref="D7:D8"/>
    <mergeCell ref="E7:E8"/>
    <mergeCell ref="F7:F8"/>
    <mergeCell ref="G7:G8"/>
    <mergeCell ref="H7:H8"/>
    <mergeCell ref="A12:A13"/>
    <mergeCell ref="C10:I10"/>
    <mergeCell ref="A5:A6"/>
    <mergeCell ref="B5:B6"/>
    <mergeCell ref="C5:C6"/>
    <mergeCell ref="D5:D6"/>
    <mergeCell ref="E5:E6"/>
    <mergeCell ref="F5:F6"/>
    <mergeCell ref="G5:G6"/>
    <mergeCell ref="H5:H6"/>
    <mergeCell ref="A1:D1"/>
    <mergeCell ref="M27:M28"/>
    <mergeCell ref="N27:N28"/>
    <mergeCell ref="J7:J8"/>
    <mergeCell ref="L14:L15"/>
    <mergeCell ref="F1:G1"/>
    <mergeCell ref="C3:I3"/>
    <mergeCell ref="H32:H33"/>
    <mergeCell ref="G12:G13"/>
    <mergeCell ref="H12:H13"/>
    <mergeCell ref="B30:I30"/>
    <mergeCell ref="C12:C13"/>
    <mergeCell ref="D12:D13"/>
    <mergeCell ref="E12:E13"/>
    <mergeCell ref="F12:F13"/>
    <mergeCell ref="H14:H15"/>
    <mergeCell ref="F32:F33"/>
    <mergeCell ref="F14:F15"/>
    <mergeCell ref="B12:B13"/>
    <mergeCell ref="E14:E15"/>
    <mergeCell ref="F27:F28"/>
    <mergeCell ref="G27:G28"/>
    <mergeCell ref="M14:M15"/>
    <mergeCell ref="J5:K5"/>
    <mergeCell ref="L27:L28"/>
    <mergeCell ref="L5:N5"/>
    <mergeCell ref="J12:K12"/>
    <mergeCell ref="L12:N12"/>
    <mergeCell ref="K7:K8"/>
    <mergeCell ref="L7:L8"/>
    <mergeCell ref="M7:M8"/>
    <mergeCell ref="N7:N8"/>
    <mergeCell ref="J25:K25"/>
    <mergeCell ref="L25:N25"/>
    <mergeCell ref="L16:L17"/>
    <mergeCell ref="M16:M17"/>
    <mergeCell ref="K14:K15"/>
    <mergeCell ref="J14:J15"/>
    <mergeCell ref="J16:J17"/>
    <mergeCell ref="K16:K17"/>
    <mergeCell ref="N14:N15"/>
    <mergeCell ref="K18:K19"/>
    <mergeCell ref="L18:L19"/>
    <mergeCell ref="M18:M19"/>
    <mergeCell ref="N18:N19"/>
    <mergeCell ref="K20:K21"/>
    <mergeCell ref="L20:L21"/>
    <mergeCell ref="M20:M21"/>
    <mergeCell ref="N20:N21"/>
    <mergeCell ref="N38:N39"/>
    <mergeCell ref="H38:H39"/>
    <mergeCell ref="J36:J37"/>
    <mergeCell ref="K36:K37"/>
    <mergeCell ref="L36:L37"/>
    <mergeCell ref="M36:M37"/>
    <mergeCell ref="N36:N37"/>
    <mergeCell ref="L32:N32"/>
    <mergeCell ref="J32:K32"/>
    <mergeCell ref="J34:J35"/>
    <mergeCell ref="K34:K35"/>
    <mergeCell ref="L34:L35"/>
    <mergeCell ref="M34:M35"/>
    <mergeCell ref="N34:N35"/>
    <mergeCell ref="M38:M39"/>
    <mergeCell ref="L38:L39"/>
    <mergeCell ref="A36:A37"/>
    <mergeCell ref="B36:B37"/>
    <mergeCell ref="A27:A28"/>
    <mergeCell ref="C34:C35"/>
    <mergeCell ref="D34:D35"/>
    <mergeCell ref="H25:H26"/>
    <mergeCell ref="B27:B28"/>
    <mergeCell ref="C27:C28"/>
    <mergeCell ref="D27:D28"/>
    <mergeCell ref="E27:E28"/>
    <mergeCell ref="A25:A26"/>
    <mergeCell ref="B25:B26"/>
    <mergeCell ref="A32:A33"/>
    <mergeCell ref="C32:C33"/>
    <mergeCell ref="E32:E33"/>
    <mergeCell ref="G32:G33"/>
    <mergeCell ref="E34:E35"/>
    <mergeCell ref="F34:F35"/>
    <mergeCell ref="G34:G35"/>
    <mergeCell ref="A34:A35"/>
    <mergeCell ref="C23:I23"/>
    <mergeCell ref="H27:H28"/>
    <mergeCell ref="B14:B15"/>
    <mergeCell ref="C14:C15"/>
    <mergeCell ref="D14:D15"/>
    <mergeCell ref="E25:E26"/>
    <mergeCell ref="F25:F26"/>
    <mergeCell ref="G25:G26"/>
    <mergeCell ref="G14:G15"/>
    <mergeCell ref="C25:C26"/>
    <mergeCell ref="D25:D26"/>
    <mergeCell ref="H34:H35"/>
    <mergeCell ref="B32:B33"/>
    <mergeCell ref="D32:D33"/>
    <mergeCell ref="B16:B17"/>
    <mergeCell ref="C16:C17"/>
    <mergeCell ref="D16:D17"/>
    <mergeCell ref="E16:E17"/>
    <mergeCell ref="F16:F17"/>
    <mergeCell ref="G16:G17"/>
    <mergeCell ref="A14:A15"/>
    <mergeCell ref="A16:A17"/>
    <mergeCell ref="H16:H17"/>
    <mergeCell ref="A55:A56"/>
    <mergeCell ref="J55:J56"/>
    <mergeCell ref="K55:K56"/>
    <mergeCell ref="L55:L56"/>
    <mergeCell ref="M55:M56"/>
    <mergeCell ref="B57:B58"/>
    <mergeCell ref="C57:C58"/>
    <mergeCell ref="D57:D58"/>
    <mergeCell ref="E57:E58"/>
    <mergeCell ref="F57:F58"/>
    <mergeCell ref="G57:G58"/>
    <mergeCell ref="H57:H58"/>
    <mergeCell ref="A57:A58"/>
    <mergeCell ref="J57:J58"/>
    <mergeCell ref="A53:A54"/>
    <mergeCell ref="B53:B54"/>
    <mergeCell ref="C53:C54"/>
    <mergeCell ref="D53:D54"/>
    <mergeCell ref="E53:E54"/>
    <mergeCell ref="A51:A52"/>
    <mergeCell ref="B51:B52"/>
    <mergeCell ref="C51:C52"/>
    <mergeCell ref="D51:D52"/>
    <mergeCell ref="E51:E52"/>
    <mergeCell ref="N16:N17"/>
    <mergeCell ref="M53:M54"/>
    <mergeCell ref="N53:N54"/>
    <mergeCell ref="B55:B56"/>
    <mergeCell ref="C55:C56"/>
    <mergeCell ref="D55:D56"/>
    <mergeCell ref="E55:E56"/>
    <mergeCell ref="F55:F56"/>
    <mergeCell ref="G55:G56"/>
    <mergeCell ref="H55:H56"/>
    <mergeCell ref="N55:N56"/>
    <mergeCell ref="B49:I49"/>
    <mergeCell ref="L51:N51"/>
    <mergeCell ref="F53:F54"/>
    <mergeCell ref="G53:G54"/>
    <mergeCell ref="H53:H54"/>
    <mergeCell ref="J46:J47"/>
    <mergeCell ref="K46:K47"/>
    <mergeCell ref="L46:L47"/>
    <mergeCell ref="M46:M47"/>
    <mergeCell ref="B38:B39"/>
    <mergeCell ref="B34:B35"/>
    <mergeCell ref="H36:H37"/>
    <mergeCell ref="G36:G37"/>
    <mergeCell ref="L57:L58"/>
    <mergeCell ref="J53:J54"/>
    <mergeCell ref="K53:K54"/>
    <mergeCell ref="L53:L54"/>
    <mergeCell ref="M57:M58"/>
    <mergeCell ref="N57:N58"/>
    <mergeCell ref="F51:F52"/>
    <mergeCell ref="G51:G52"/>
    <mergeCell ref="H51:H52"/>
    <mergeCell ref="J51:K51"/>
    <mergeCell ref="A46:A47"/>
    <mergeCell ref="B46:B47"/>
    <mergeCell ref="C46:C47"/>
    <mergeCell ref="D46:D47"/>
    <mergeCell ref="E46:E47"/>
    <mergeCell ref="F46:F47"/>
    <mergeCell ref="G46:G47"/>
    <mergeCell ref="H46:H47"/>
    <mergeCell ref="N46:N47"/>
    <mergeCell ref="K57:K58"/>
  </mergeCells>
  <hyperlinks>
    <hyperlink ref="B14" r:id="rId1" display="javascript: consultaProceso('23-9-490496')"/>
    <hyperlink ref="B16" r:id="rId2" display="javascript: consultaProceso('23-11-13619824')"/>
    <hyperlink ref="B18" r:id="rId3" display="javascript: consultaProceso('23-12-13617096')"/>
    <hyperlink ref="B20" r:id="rId4" display="javascript: consultaProceso('23-9-490373')"/>
    <hyperlink ref="B14:B15" r:id="rId5" display="SA-SIP-003-2023"/>
    <hyperlink ref="B16:B17" r:id="rId6" display="SA-021-2023"/>
    <hyperlink ref="B18:B19" r:id="rId7" display="2023-CI-10"/>
    <hyperlink ref="B20:B21" r:id="rId8" display="SA-SP-2023-004"/>
    <hyperlink ref="B27" r:id="rId9" display="javascript: consultaProceso('23-9-489948')"/>
    <hyperlink ref="B27:B28" r:id="rId10" display="06 SA 2023"/>
    <hyperlink ref="B34" r:id="rId11" display="javascript: consultaProceso('23-11-13620594')"/>
    <hyperlink ref="B36" r:id="rId12" display="javascript: consultaProceso('21-12-12521793')"/>
    <hyperlink ref="B38" r:id="rId13" display="javascript: consultaProceso('23-11-13609095')"/>
    <hyperlink ref="B40" r:id="rId14" display="javascript: consultaProceso('23-4-13612577')"/>
    <hyperlink ref="B42" r:id="rId15" display="javascript: consultaProceso('23-4-13612569')"/>
    <hyperlink ref="B44" r:id="rId16" display="javascript: consultaProceso('23-12-13610332')"/>
    <hyperlink ref="B46" r:id="rId17" display="javascript: consultaProceso('23-11-13601886')"/>
    <hyperlink ref="B34:B35" r:id="rId18" display="SA-MC-OP-002-2023"/>
    <hyperlink ref="B36:B37" r:id="rId19" display="Contrato Interadministrativo SPO-010-2021"/>
    <hyperlink ref="B38:B39" r:id="rId20" display="SP-SAMC-007-2023"/>
    <hyperlink ref="B40:B41" r:id="rId21" display="PSC-LP-OP-003-2023"/>
    <hyperlink ref="B42:B43" r:id="rId22" display="PSC-LP-OP-004-2023"/>
    <hyperlink ref="B44:B45" r:id="rId23" display="CI-165-2023"/>
    <hyperlink ref="B46:B47" r:id="rId24" display="SA-001-2023"/>
    <hyperlink ref="K40" r:id="rId25" display="mailto:licitaciones@asomudacar.org"/>
    <hyperlink ref="K44" r:id="rId26" display="mailto:contratacion@ituango-antioquia.gov.co"/>
    <hyperlink ref="K46" r:id="rId27" display="mailto:contactenos@betulia-antioquia.gov.co"/>
    <hyperlink ref="B53" r:id="rId28" display="javascript: consultaProceso('23-4-13575878')"/>
    <hyperlink ref="B55" r:id="rId29" display="javascript: consultaProceso('23-11-13581985')"/>
    <hyperlink ref="B57" r:id="rId30" display="javascript: consultaProceso('23-4-13627291')"/>
    <hyperlink ref="B53:B54" r:id="rId31" display="LP-003-2023"/>
    <hyperlink ref="B55:B56" r:id="rId32" display="SA-006-2023"/>
    <hyperlink ref="B57:B58" r:id="rId33" display="CONTRATO C019-2023"/>
  </hyperlinks>
  <printOptions/>
  <pageMargins left="0.7" right="0.7" top="0.75" bottom="0.75" header="0.3" footer="0.3"/>
  <pageSetup horizontalDpi="600" verticalDpi="600" orientation="portrait" r:id="rId3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0"/>
  <sheetViews>
    <sheetView showGridLines="0" zoomScale="85" zoomScaleNormal="85" workbookViewId="0" topLeftCell="A1">
      <selection activeCell="H32" sqref="H32:H33"/>
    </sheetView>
  </sheetViews>
  <sheetFormatPr defaultColWidth="11.421875" defaultRowHeight="15"/>
  <cols>
    <col min="2" max="2" width="18.57421875" style="0" customWidth="1"/>
    <col min="3" max="3" width="18.421875" style="0" customWidth="1"/>
    <col min="4" max="4" width="13.7109375" style="0" customWidth="1"/>
    <col min="5" max="5" width="22.7109375" style="0" customWidth="1"/>
    <col min="6" max="6" width="54.57421875" style="0" customWidth="1"/>
    <col min="7" max="7" width="27.140625" style="0" customWidth="1"/>
    <col min="8" max="8" width="20.28125" style="74" customWidth="1"/>
    <col min="9" max="9" width="15.28125" style="0" customWidth="1"/>
    <col min="10" max="10" width="27.421875" style="0" customWidth="1"/>
    <col min="11" max="11" width="26.140625" style="0" customWidth="1"/>
    <col min="12" max="12" width="26.00390625" style="0" customWidth="1"/>
    <col min="13" max="13" width="22.421875" style="0" customWidth="1"/>
    <col min="14" max="14" width="23.140625" style="0" customWidth="1"/>
  </cols>
  <sheetData>
    <row r="1" spans="1:7" ht="25.8">
      <c r="A1" s="165" t="s">
        <v>16</v>
      </c>
      <c r="B1" s="165"/>
      <c r="C1" s="165"/>
      <c r="D1" s="165"/>
      <c r="F1" s="160" t="s">
        <v>84</v>
      </c>
      <c r="G1" s="160"/>
    </row>
    <row r="2" spans="1:14" ht="15.6" customHeight="1">
      <c r="A2" s="52"/>
      <c r="B2" s="58"/>
      <c r="C2" s="59"/>
      <c r="D2" s="59"/>
      <c r="E2" s="59"/>
      <c r="F2" s="59"/>
      <c r="G2" s="60"/>
      <c r="H2" s="75"/>
      <c r="I2" s="61"/>
      <c r="J2" s="4"/>
      <c r="K2" s="45"/>
      <c r="L2" s="46"/>
      <c r="M2" s="46"/>
      <c r="N2" s="46"/>
    </row>
    <row r="3" spans="1:14" ht="21" hidden="1">
      <c r="A3" s="14"/>
      <c r="B3" s="14"/>
      <c r="C3" s="161" t="s">
        <v>43</v>
      </c>
      <c r="D3" s="161"/>
      <c r="E3" s="161"/>
      <c r="F3" s="161"/>
      <c r="G3" s="161"/>
      <c r="H3" s="161"/>
      <c r="I3" s="161"/>
      <c r="N3" s="46"/>
    </row>
    <row r="4" ht="15.75" customHeight="1" hidden="1">
      <c r="N4" s="46"/>
    </row>
    <row r="5" spans="1:14" ht="15" hidden="1">
      <c r="A5" s="146" t="s">
        <v>24</v>
      </c>
      <c r="B5" s="121" t="s">
        <v>8</v>
      </c>
      <c r="C5" s="121" t="s">
        <v>0</v>
      </c>
      <c r="D5" s="121" t="s">
        <v>1</v>
      </c>
      <c r="E5" s="121" t="s">
        <v>2</v>
      </c>
      <c r="F5" s="121" t="s">
        <v>3</v>
      </c>
      <c r="G5" s="121" t="s">
        <v>4</v>
      </c>
      <c r="H5" s="139" t="s">
        <v>5</v>
      </c>
      <c r="I5" s="57" t="s">
        <v>6</v>
      </c>
      <c r="J5" s="141" t="s">
        <v>9</v>
      </c>
      <c r="K5" s="142"/>
      <c r="L5" s="137" t="s">
        <v>12</v>
      </c>
      <c r="M5" s="144"/>
      <c r="N5" s="145"/>
    </row>
    <row r="6" spans="1:14" ht="15.75" customHeight="1" hidden="1">
      <c r="A6" s="127"/>
      <c r="B6" s="138"/>
      <c r="C6" s="138"/>
      <c r="D6" s="138"/>
      <c r="E6" s="138"/>
      <c r="F6" s="138"/>
      <c r="G6" s="138"/>
      <c r="H6" s="140"/>
      <c r="I6" s="50" t="s">
        <v>7</v>
      </c>
      <c r="J6" s="2" t="s">
        <v>2</v>
      </c>
      <c r="K6" s="2" t="s">
        <v>11</v>
      </c>
      <c r="L6" s="50" t="s">
        <v>13</v>
      </c>
      <c r="M6" s="50" t="s">
        <v>14</v>
      </c>
      <c r="N6" s="50" t="s">
        <v>15</v>
      </c>
    </row>
    <row r="7" spans="1:14" ht="46.95" customHeight="1" hidden="1">
      <c r="A7" s="166">
        <v>2</v>
      </c>
      <c r="B7" s="129"/>
      <c r="C7" s="130"/>
      <c r="D7" s="130"/>
      <c r="E7" s="130"/>
      <c r="F7" s="130"/>
      <c r="G7" s="131"/>
      <c r="H7" s="132"/>
      <c r="I7" s="48"/>
      <c r="J7" s="121"/>
      <c r="K7" s="123"/>
      <c r="L7" s="125"/>
      <c r="M7" s="125"/>
      <c r="N7" s="125"/>
    </row>
    <row r="8" spans="1:14" ht="15.75" customHeight="1" hidden="1">
      <c r="A8" s="167"/>
      <c r="B8" s="129"/>
      <c r="C8" s="130"/>
      <c r="D8" s="130"/>
      <c r="E8" s="130"/>
      <c r="F8" s="130"/>
      <c r="G8" s="131"/>
      <c r="H8" s="132"/>
      <c r="I8" s="66"/>
      <c r="J8" s="122"/>
      <c r="K8" s="124"/>
      <c r="L8" s="126"/>
      <c r="M8" s="126"/>
      <c r="N8" s="126"/>
    </row>
    <row r="9" spans="1:14" ht="54.6" customHeight="1" hidden="1">
      <c r="A9" s="166">
        <v>3</v>
      </c>
      <c r="B9" s="129"/>
      <c r="C9" s="130"/>
      <c r="D9" s="130"/>
      <c r="E9" s="130"/>
      <c r="F9" s="130"/>
      <c r="G9" s="131"/>
      <c r="H9" s="132"/>
      <c r="I9" s="48"/>
      <c r="J9" s="121"/>
      <c r="K9" s="123"/>
      <c r="L9" s="125"/>
      <c r="M9" s="125"/>
      <c r="N9" s="125"/>
    </row>
    <row r="10" spans="1:14" ht="15" customHeight="1" hidden="1">
      <c r="A10" s="167"/>
      <c r="B10" s="129"/>
      <c r="C10" s="130"/>
      <c r="D10" s="130"/>
      <c r="E10" s="130"/>
      <c r="F10" s="130"/>
      <c r="G10" s="131"/>
      <c r="H10" s="132"/>
      <c r="I10" s="66"/>
      <c r="J10" s="122"/>
      <c r="K10" s="124"/>
      <c r="L10" s="126"/>
      <c r="M10" s="126"/>
      <c r="N10" s="127"/>
    </row>
    <row r="11" spans="1:14" ht="15.75" customHeight="1" hidden="1">
      <c r="A11" s="52"/>
      <c r="B11" s="58"/>
      <c r="C11" s="46"/>
      <c r="D11" s="46"/>
      <c r="E11" s="46"/>
      <c r="F11" s="46"/>
      <c r="G11" s="4"/>
      <c r="H11" s="76">
        <f>SUM(H7:H10)</f>
        <v>0</v>
      </c>
      <c r="I11" s="65"/>
      <c r="J11" s="4"/>
      <c r="K11" s="45"/>
      <c r="L11" s="46"/>
      <c r="M11" s="46"/>
      <c r="N11" s="46"/>
    </row>
    <row r="12" spans="1:14" ht="21" hidden="1">
      <c r="A12" s="14"/>
      <c r="B12" s="14"/>
      <c r="C12" s="161" t="s">
        <v>42</v>
      </c>
      <c r="D12" s="161"/>
      <c r="E12" s="161"/>
      <c r="F12" s="161"/>
      <c r="G12" s="161"/>
      <c r="H12" s="161"/>
      <c r="I12" s="161"/>
      <c r="N12" s="46"/>
    </row>
    <row r="13" ht="15.75" customHeight="1" hidden="1">
      <c r="N13" s="46"/>
    </row>
    <row r="14" spans="1:14" ht="15" hidden="1">
      <c r="A14" s="146" t="s">
        <v>24</v>
      </c>
      <c r="B14" s="121" t="s">
        <v>8</v>
      </c>
      <c r="C14" s="121" t="s">
        <v>0</v>
      </c>
      <c r="D14" s="121" t="s">
        <v>1</v>
      </c>
      <c r="E14" s="121" t="s">
        <v>2</v>
      </c>
      <c r="F14" s="121" t="s">
        <v>3</v>
      </c>
      <c r="G14" s="121" t="s">
        <v>4</v>
      </c>
      <c r="H14" s="139" t="s">
        <v>5</v>
      </c>
      <c r="I14" s="57" t="s">
        <v>6</v>
      </c>
      <c r="J14" s="141" t="s">
        <v>9</v>
      </c>
      <c r="K14" s="142"/>
      <c r="L14" s="137" t="s">
        <v>12</v>
      </c>
      <c r="M14" s="144"/>
      <c r="N14" s="145"/>
    </row>
    <row r="15" spans="1:14" ht="15.75" customHeight="1" hidden="1">
      <c r="A15" s="127"/>
      <c r="B15" s="138"/>
      <c r="C15" s="138"/>
      <c r="D15" s="138"/>
      <c r="E15" s="138"/>
      <c r="F15" s="138"/>
      <c r="G15" s="138"/>
      <c r="H15" s="140"/>
      <c r="I15" s="50" t="s">
        <v>7</v>
      </c>
      <c r="J15" s="2" t="s">
        <v>2</v>
      </c>
      <c r="K15" s="2" t="s">
        <v>11</v>
      </c>
      <c r="L15" s="50" t="s">
        <v>13</v>
      </c>
      <c r="M15" s="50" t="s">
        <v>14</v>
      </c>
      <c r="N15" s="50" t="s">
        <v>15</v>
      </c>
    </row>
    <row r="16" spans="1:14" ht="65.4" customHeight="1" hidden="1">
      <c r="A16" s="128">
        <v>1</v>
      </c>
      <c r="B16" s="133"/>
      <c r="C16" s="134"/>
      <c r="D16" s="134"/>
      <c r="E16" s="134"/>
      <c r="F16" s="134"/>
      <c r="G16" s="135"/>
      <c r="H16" s="136"/>
      <c r="I16" s="101"/>
      <c r="J16" s="150"/>
      <c r="K16" s="123"/>
      <c r="L16" s="125"/>
      <c r="M16" s="125"/>
      <c r="N16" s="125"/>
    </row>
    <row r="17" spans="1:14" ht="15" customHeight="1" hidden="1">
      <c r="A17" s="128"/>
      <c r="B17" s="133"/>
      <c r="C17" s="134"/>
      <c r="D17" s="134"/>
      <c r="E17" s="134"/>
      <c r="F17" s="134"/>
      <c r="G17" s="135"/>
      <c r="H17" s="136"/>
      <c r="I17" s="49"/>
      <c r="J17" s="159"/>
      <c r="K17" s="124"/>
      <c r="L17" s="126"/>
      <c r="M17" s="126"/>
      <c r="N17" s="127"/>
    </row>
    <row r="18" spans="1:14" ht="13.95" customHeight="1" hidden="1">
      <c r="A18" s="52"/>
      <c r="B18" s="58"/>
      <c r="C18" s="67"/>
      <c r="D18" s="67"/>
      <c r="E18" s="67"/>
      <c r="F18" s="67"/>
      <c r="G18" s="68"/>
      <c r="H18" s="77"/>
      <c r="I18" s="69"/>
      <c r="J18" s="4"/>
      <c r="K18" s="45"/>
      <c r="L18" s="46"/>
      <c r="M18" s="46"/>
      <c r="N18" s="46"/>
    </row>
    <row r="19" spans="2:9" ht="17.7" customHeight="1" hidden="1">
      <c r="B19" s="148" t="s">
        <v>45</v>
      </c>
      <c r="C19" s="148"/>
      <c r="D19" s="148"/>
      <c r="E19" s="148"/>
      <c r="F19" s="148"/>
      <c r="G19" s="148"/>
      <c r="H19" s="148"/>
      <c r="I19" s="14"/>
    </row>
    <row r="20" spans="2:9" ht="17.7" customHeight="1" hidden="1">
      <c r="B20" s="14"/>
      <c r="C20" s="14"/>
      <c r="D20" s="14"/>
      <c r="E20" s="14"/>
      <c r="F20" s="14"/>
      <c r="G20" s="14"/>
      <c r="H20" s="78"/>
      <c r="I20" s="14"/>
    </row>
    <row r="21" spans="1:14" ht="15" hidden="1">
      <c r="A21" s="146" t="s">
        <v>24</v>
      </c>
      <c r="B21" s="121" t="s">
        <v>8</v>
      </c>
      <c r="C21" s="121" t="s">
        <v>0</v>
      </c>
      <c r="D21" s="121" t="s">
        <v>1</v>
      </c>
      <c r="E21" s="121" t="s">
        <v>2</v>
      </c>
      <c r="F21" s="121" t="s">
        <v>3</v>
      </c>
      <c r="G21" s="121" t="s">
        <v>4</v>
      </c>
      <c r="H21" s="139" t="s">
        <v>5</v>
      </c>
      <c r="I21" s="57" t="s">
        <v>6</v>
      </c>
      <c r="J21" s="141" t="s">
        <v>9</v>
      </c>
      <c r="K21" s="142"/>
      <c r="L21" s="137" t="s">
        <v>12</v>
      </c>
      <c r="M21" s="144"/>
      <c r="N21" s="145"/>
    </row>
    <row r="22" spans="1:14" ht="15.75" customHeight="1" hidden="1">
      <c r="A22" s="127"/>
      <c r="B22" s="138"/>
      <c r="C22" s="138"/>
      <c r="D22" s="138"/>
      <c r="E22" s="138"/>
      <c r="F22" s="138"/>
      <c r="G22" s="138"/>
      <c r="H22" s="140"/>
      <c r="I22" s="50" t="s">
        <v>7</v>
      </c>
      <c r="J22" s="2" t="s">
        <v>2</v>
      </c>
      <c r="K22" s="2" t="s">
        <v>11</v>
      </c>
      <c r="L22" s="50" t="s">
        <v>13</v>
      </c>
      <c r="M22" s="50" t="s">
        <v>14</v>
      </c>
      <c r="N22" s="50" t="s">
        <v>15</v>
      </c>
    </row>
    <row r="23" spans="1:14" ht="52.8" customHeight="1" hidden="1">
      <c r="A23" s="128">
        <v>1</v>
      </c>
      <c r="B23" s="129"/>
      <c r="C23" s="154"/>
      <c r="D23" s="154"/>
      <c r="E23" s="154"/>
      <c r="F23" s="154"/>
      <c r="G23" s="164"/>
      <c r="H23" s="149"/>
      <c r="I23" s="111"/>
      <c r="J23" s="121"/>
      <c r="K23" s="123"/>
      <c r="L23" s="125"/>
      <c r="M23" s="125"/>
      <c r="N23" s="125"/>
    </row>
    <row r="24" spans="1:14" ht="15" hidden="1">
      <c r="A24" s="128"/>
      <c r="B24" s="129"/>
      <c r="C24" s="154"/>
      <c r="D24" s="154"/>
      <c r="E24" s="154"/>
      <c r="F24" s="154"/>
      <c r="G24" s="164"/>
      <c r="H24" s="149"/>
      <c r="I24" s="112"/>
      <c r="J24" s="122"/>
      <c r="K24" s="124"/>
      <c r="L24" s="126"/>
      <c r="M24" s="126"/>
      <c r="N24" s="127"/>
    </row>
    <row r="25" spans="1:14" ht="15" hidden="1">
      <c r="A25" s="4"/>
      <c r="B25" s="58"/>
      <c r="C25" s="97"/>
      <c r="D25" s="97"/>
      <c r="E25" s="97"/>
      <c r="F25" s="97"/>
      <c r="G25" s="98"/>
      <c r="H25" s="99"/>
      <c r="I25" s="100"/>
      <c r="J25" s="4"/>
      <c r="K25" s="45"/>
      <c r="L25" s="46"/>
      <c r="M25" s="46"/>
      <c r="N25" s="5"/>
    </row>
    <row r="26" spans="1:14" ht="21">
      <c r="A26" s="14"/>
      <c r="B26" s="14"/>
      <c r="C26" s="161" t="s">
        <v>18</v>
      </c>
      <c r="D26" s="161"/>
      <c r="E26" s="161"/>
      <c r="F26" s="161"/>
      <c r="G26" s="161"/>
      <c r="H26" s="161"/>
      <c r="I26" s="161"/>
      <c r="J26" s="161"/>
      <c r="N26" s="46"/>
    </row>
    <row r="27" ht="15.6" customHeight="1">
      <c r="N27" s="46"/>
    </row>
    <row r="28" spans="1:14" ht="15">
      <c r="A28" s="146" t="s">
        <v>24</v>
      </c>
      <c r="B28" s="121" t="s">
        <v>8</v>
      </c>
      <c r="C28" s="121" t="s">
        <v>0</v>
      </c>
      <c r="D28" s="121" t="s">
        <v>1</v>
      </c>
      <c r="E28" s="121" t="s">
        <v>2</v>
      </c>
      <c r="F28" s="121" t="s">
        <v>3</v>
      </c>
      <c r="G28" s="121" t="s">
        <v>4</v>
      </c>
      <c r="H28" s="139" t="s">
        <v>5</v>
      </c>
      <c r="I28" s="57" t="s">
        <v>6</v>
      </c>
      <c r="J28" s="141" t="s">
        <v>9</v>
      </c>
      <c r="K28" s="142"/>
      <c r="L28" s="137" t="s">
        <v>12</v>
      </c>
      <c r="M28" s="144"/>
      <c r="N28" s="145"/>
    </row>
    <row r="29" spans="1:14" ht="15.75" customHeight="1">
      <c r="A29" s="147"/>
      <c r="B29" s="138"/>
      <c r="C29" s="138"/>
      <c r="D29" s="138"/>
      <c r="E29" s="138"/>
      <c r="F29" s="138"/>
      <c r="G29" s="138"/>
      <c r="H29" s="140"/>
      <c r="I29" s="50" t="s">
        <v>7</v>
      </c>
      <c r="J29" s="2" t="s">
        <v>2</v>
      </c>
      <c r="K29" s="2" t="s">
        <v>11</v>
      </c>
      <c r="L29" s="50" t="s">
        <v>13</v>
      </c>
      <c r="M29" s="50" t="s">
        <v>14</v>
      </c>
      <c r="N29" s="50" t="s">
        <v>15</v>
      </c>
    </row>
    <row r="30" spans="1:14" s="102" customFormat="1" ht="55.2" customHeight="1">
      <c r="A30" s="170">
        <v>1</v>
      </c>
      <c r="B30" s="129" t="s">
        <v>149</v>
      </c>
      <c r="C30" s="174" t="s">
        <v>55</v>
      </c>
      <c r="D30" s="174" t="s">
        <v>47</v>
      </c>
      <c r="E30" s="174" t="s">
        <v>150</v>
      </c>
      <c r="F30" s="174" t="s">
        <v>151</v>
      </c>
      <c r="G30" s="175" t="s">
        <v>152</v>
      </c>
      <c r="H30" s="176">
        <v>320000000</v>
      </c>
      <c r="I30" s="177" t="s">
        <v>46</v>
      </c>
      <c r="J30" s="128" t="s">
        <v>158</v>
      </c>
      <c r="K30" s="157" t="s">
        <v>155</v>
      </c>
      <c r="L30" s="158"/>
      <c r="M30" s="158"/>
      <c r="N30" s="158"/>
    </row>
    <row r="31" spans="1:14" s="102" customFormat="1" ht="15" customHeight="1">
      <c r="A31" s="170"/>
      <c r="B31" s="129"/>
      <c r="C31" s="174"/>
      <c r="D31" s="174"/>
      <c r="E31" s="174"/>
      <c r="F31" s="174"/>
      <c r="G31" s="175"/>
      <c r="H31" s="176"/>
      <c r="I31" s="178">
        <v>45051</v>
      </c>
      <c r="J31" s="128"/>
      <c r="K31" s="157"/>
      <c r="L31" s="158"/>
      <c r="M31" s="158"/>
      <c r="N31" s="158"/>
    </row>
    <row r="32" spans="1:14" s="102" customFormat="1" ht="55.8" customHeight="1">
      <c r="A32" s="170">
        <v>2</v>
      </c>
      <c r="B32" s="129" t="s">
        <v>153</v>
      </c>
      <c r="C32" s="174" t="s">
        <v>55</v>
      </c>
      <c r="D32" s="174" t="s">
        <v>56</v>
      </c>
      <c r="E32" s="174" t="s">
        <v>150</v>
      </c>
      <c r="F32" s="174" t="s">
        <v>154</v>
      </c>
      <c r="G32" s="175" t="s">
        <v>152</v>
      </c>
      <c r="H32" s="176">
        <v>82685743</v>
      </c>
      <c r="I32" s="177" t="s">
        <v>57</v>
      </c>
      <c r="J32" s="128" t="s">
        <v>158</v>
      </c>
      <c r="K32" s="157" t="s">
        <v>155</v>
      </c>
      <c r="L32" s="158" t="s">
        <v>156</v>
      </c>
      <c r="M32" s="158" t="s">
        <v>157</v>
      </c>
      <c r="N32" s="158"/>
    </row>
    <row r="33" spans="1:14" s="102" customFormat="1" ht="15" customHeight="1">
      <c r="A33" s="170"/>
      <c r="B33" s="129"/>
      <c r="C33" s="174"/>
      <c r="D33" s="174"/>
      <c r="E33" s="174"/>
      <c r="F33" s="174"/>
      <c r="G33" s="175"/>
      <c r="H33" s="176"/>
      <c r="I33" s="178">
        <v>45049</v>
      </c>
      <c r="J33" s="128"/>
      <c r="K33" s="157"/>
      <c r="L33" s="158"/>
      <c r="M33" s="158"/>
      <c r="N33" s="158"/>
    </row>
    <row r="34" spans="1:14" ht="14.4" customHeight="1">
      <c r="A34" s="3"/>
      <c r="C34" s="47"/>
      <c r="D34" s="47"/>
      <c r="E34" s="47"/>
      <c r="F34" s="47"/>
      <c r="G34" s="47"/>
      <c r="H34" s="105"/>
      <c r="I34" s="47"/>
      <c r="J34" s="106"/>
      <c r="K34" s="107"/>
      <c r="L34" s="108"/>
      <c r="M34" s="108"/>
      <c r="N34" s="108"/>
    </row>
    <row r="35" spans="1:14" ht="21" hidden="1">
      <c r="A35" s="3"/>
      <c r="B35" s="143" t="s">
        <v>19</v>
      </c>
      <c r="C35" s="143"/>
      <c r="D35" s="143"/>
      <c r="E35" s="143"/>
      <c r="F35" s="143"/>
      <c r="G35" s="143"/>
      <c r="H35" s="143"/>
      <c r="I35" s="143"/>
      <c r="J35" s="106"/>
      <c r="K35" s="107"/>
      <c r="L35" s="108"/>
      <c r="M35" s="108"/>
      <c r="N35" s="108"/>
    </row>
    <row r="36" spans="1:14" ht="14.4" customHeight="1" hidden="1">
      <c r="A36" s="109"/>
      <c r="C36" s="47"/>
      <c r="D36" s="47"/>
      <c r="E36" s="47"/>
      <c r="F36" s="47"/>
      <c r="G36" s="47"/>
      <c r="H36" s="105"/>
      <c r="I36" s="47"/>
      <c r="J36" s="106"/>
      <c r="K36" s="107"/>
      <c r="L36" s="108"/>
      <c r="M36" s="108"/>
      <c r="N36" s="108"/>
    </row>
    <row r="37" spans="1:14" ht="15" hidden="1">
      <c r="A37" s="146" t="s">
        <v>24</v>
      </c>
      <c r="B37" s="121" t="s">
        <v>8</v>
      </c>
      <c r="C37" s="121" t="s">
        <v>0</v>
      </c>
      <c r="D37" s="121" t="s">
        <v>1</v>
      </c>
      <c r="E37" s="121" t="s">
        <v>2</v>
      </c>
      <c r="F37" s="121" t="s">
        <v>3</v>
      </c>
      <c r="G37" s="121" t="s">
        <v>4</v>
      </c>
      <c r="H37" s="139" t="s">
        <v>5</v>
      </c>
      <c r="I37" s="57" t="s">
        <v>6</v>
      </c>
      <c r="J37" s="141" t="s">
        <v>9</v>
      </c>
      <c r="K37" s="142"/>
      <c r="L37" s="137" t="s">
        <v>12</v>
      </c>
      <c r="M37" s="144"/>
      <c r="N37" s="145"/>
    </row>
    <row r="38" spans="1:14" ht="15.75" customHeight="1" hidden="1">
      <c r="A38" s="147"/>
      <c r="B38" s="138"/>
      <c r="C38" s="138"/>
      <c r="D38" s="138"/>
      <c r="E38" s="138"/>
      <c r="F38" s="138"/>
      <c r="G38" s="138"/>
      <c r="H38" s="140"/>
      <c r="I38" s="50" t="s">
        <v>7</v>
      </c>
      <c r="J38" s="2" t="s">
        <v>2</v>
      </c>
      <c r="K38" s="2" t="s">
        <v>11</v>
      </c>
      <c r="L38" s="50" t="s">
        <v>13</v>
      </c>
      <c r="M38" s="50" t="s">
        <v>14</v>
      </c>
      <c r="N38" s="50" t="s">
        <v>15</v>
      </c>
    </row>
    <row r="39" spans="1:14" ht="54.6" customHeight="1" hidden="1">
      <c r="A39" s="128">
        <v>1</v>
      </c>
      <c r="B39" s="129"/>
      <c r="C39" s="173"/>
      <c r="D39" s="173"/>
      <c r="E39" s="173"/>
      <c r="F39" s="173"/>
      <c r="G39" s="171"/>
      <c r="H39" s="172"/>
      <c r="I39" s="113"/>
      <c r="J39" s="121"/>
      <c r="K39" s="123"/>
      <c r="L39" s="125"/>
      <c r="M39" s="125"/>
      <c r="N39" s="125"/>
    </row>
    <row r="40" spans="1:14" ht="15.75" customHeight="1" hidden="1">
      <c r="A40" s="128"/>
      <c r="B40" s="129"/>
      <c r="C40" s="173"/>
      <c r="D40" s="173"/>
      <c r="E40" s="173"/>
      <c r="F40" s="173"/>
      <c r="G40" s="171"/>
      <c r="H40" s="172"/>
      <c r="I40" s="114"/>
      <c r="J40" s="122"/>
      <c r="K40" s="124"/>
      <c r="L40" s="126"/>
      <c r="M40" s="126"/>
      <c r="N40" s="127"/>
    </row>
    <row r="41" ht="15" hidden="1"/>
  </sheetData>
  <mergeCells count="148">
    <mergeCell ref="A1:D1"/>
    <mergeCell ref="F1:G1"/>
    <mergeCell ref="A14:A15"/>
    <mergeCell ref="B14:B15"/>
    <mergeCell ref="A5:A6"/>
    <mergeCell ref="B5:B6"/>
    <mergeCell ref="C5:C6"/>
    <mergeCell ref="D5:D6"/>
    <mergeCell ref="C14:C15"/>
    <mergeCell ref="D14:D15"/>
    <mergeCell ref="A7:A8"/>
    <mergeCell ref="B7:B8"/>
    <mergeCell ref="C7:C8"/>
    <mergeCell ref="D7:D8"/>
    <mergeCell ref="E7:E8"/>
    <mergeCell ref="C3:I3"/>
    <mergeCell ref="A9:A10"/>
    <mergeCell ref="B9:B10"/>
    <mergeCell ref="C9:C10"/>
    <mergeCell ref="B28:B29"/>
    <mergeCell ref="A28:A29"/>
    <mergeCell ref="A21:A22"/>
    <mergeCell ref="G14:G15"/>
    <mergeCell ref="A39:A40"/>
    <mergeCell ref="B39:B40"/>
    <mergeCell ref="C39:C40"/>
    <mergeCell ref="D39:D40"/>
    <mergeCell ref="E39:E40"/>
    <mergeCell ref="F39:F40"/>
    <mergeCell ref="B37:B38"/>
    <mergeCell ref="A37:A38"/>
    <mergeCell ref="C37:C38"/>
    <mergeCell ref="A30:A31"/>
    <mergeCell ref="A23:A24"/>
    <mergeCell ref="C28:C29"/>
    <mergeCell ref="B23:B24"/>
    <mergeCell ref="E21:E22"/>
    <mergeCell ref="F21:F22"/>
    <mergeCell ref="C23:C24"/>
    <mergeCell ref="A16:A17"/>
    <mergeCell ref="E14:E15"/>
    <mergeCell ref="L7:L8"/>
    <mergeCell ref="K7:K8"/>
    <mergeCell ref="G7:G8"/>
    <mergeCell ref="K16:K17"/>
    <mergeCell ref="K23:K24"/>
    <mergeCell ref="K9:K10"/>
    <mergeCell ref="J23:J24"/>
    <mergeCell ref="G9:G10"/>
    <mergeCell ref="H9:H10"/>
    <mergeCell ref="L21:N21"/>
    <mergeCell ref="M7:M8"/>
    <mergeCell ref="N7:N8"/>
    <mergeCell ref="D9:D10"/>
    <mergeCell ref="N9:N10"/>
    <mergeCell ref="J7:J8"/>
    <mergeCell ref="H14:H15"/>
    <mergeCell ref="B21:B22"/>
    <mergeCell ref="M9:M10"/>
    <mergeCell ref="J9:J10"/>
    <mergeCell ref="L5:N5"/>
    <mergeCell ref="C12:I12"/>
    <mergeCell ref="L14:N14"/>
    <mergeCell ref="G21:G22"/>
    <mergeCell ref="C21:C22"/>
    <mergeCell ref="E9:E10"/>
    <mergeCell ref="F9:F10"/>
    <mergeCell ref="F14:F15"/>
    <mergeCell ref="H7:H8"/>
    <mergeCell ref="C30:C31"/>
    <mergeCell ref="J30:J31"/>
    <mergeCell ref="J5:K5"/>
    <mergeCell ref="J14:K14"/>
    <mergeCell ref="J28:K28"/>
    <mergeCell ref="H30:H31"/>
    <mergeCell ref="L9:L10"/>
    <mergeCell ref="K30:K31"/>
    <mergeCell ref="F28:F29"/>
    <mergeCell ref="G16:G17"/>
    <mergeCell ref="H16:H17"/>
    <mergeCell ref="J16:J17"/>
    <mergeCell ref="J21:K21"/>
    <mergeCell ref="G23:G24"/>
    <mergeCell ref="H21:H22"/>
    <mergeCell ref="F7:F8"/>
    <mergeCell ref="E5:E6"/>
    <mergeCell ref="F5:F6"/>
    <mergeCell ref="G5:G6"/>
    <mergeCell ref="H5:H6"/>
    <mergeCell ref="D30:D31"/>
    <mergeCell ref="F23:F24"/>
    <mergeCell ref="D28:D29"/>
    <mergeCell ref="E28:E29"/>
    <mergeCell ref="G39:G40"/>
    <mergeCell ref="H39:H40"/>
    <mergeCell ref="N23:N24"/>
    <mergeCell ref="L23:L24"/>
    <mergeCell ref="C26:J26"/>
    <mergeCell ref="J39:J40"/>
    <mergeCell ref="L39:L40"/>
    <mergeCell ref="M39:M40"/>
    <mergeCell ref="K39:K40"/>
    <mergeCell ref="N39:N40"/>
    <mergeCell ref="F30:F31"/>
    <mergeCell ref="H28:H29"/>
    <mergeCell ref="M23:M24"/>
    <mergeCell ref="H23:H24"/>
    <mergeCell ref="G28:G29"/>
    <mergeCell ref="L28:N28"/>
    <mergeCell ref="M30:M31"/>
    <mergeCell ref="N30:N31"/>
    <mergeCell ref="D23:D24"/>
    <mergeCell ref="E23:E24"/>
    <mergeCell ref="F32:F33"/>
    <mergeCell ref="G32:G33"/>
    <mergeCell ref="H32:H33"/>
    <mergeCell ref="J32:J33"/>
    <mergeCell ref="J37:K37"/>
    <mergeCell ref="L37:N37"/>
    <mergeCell ref="B35:I35"/>
    <mergeCell ref="N16:N17"/>
    <mergeCell ref="L16:L17"/>
    <mergeCell ref="M16:M17"/>
    <mergeCell ref="B16:B17"/>
    <mergeCell ref="C16:C17"/>
    <mergeCell ref="B30:B31"/>
    <mergeCell ref="D21:D22"/>
    <mergeCell ref="B19:H19"/>
    <mergeCell ref="D37:D38"/>
    <mergeCell ref="E37:E38"/>
    <mergeCell ref="F37:F38"/>
    <mergeCell ref="G37:G38"/>
    <mergeCell ref="H37:H38"/>
    <mergeCell ref="G30:G31"/>
    <mergeCell ref="D16:D17"/>
    <mergeCell ref="E16:E17"/>
    <mergeCell ref="F16:F17"/>
    <mergeCell ref="K32:K33"/>
    <mergeCell ref="L32:L33"/>
    <mergeCell ref="E30:E31"/>
    <mergeCell ref="L30:L31"/>
    <mergeCell ref="M32:M33"/>
    <mergeCell ref="N32:N33"/>
    <mergeCell ref="A32:A33"/>
    <mergeCell ref="B32:B33"/>
    <mergeCell ref="C32:C33"/>
    <mergeCell ref="D32:D33"/>
    <mergeCell ref="E32:E33"/>
  </mergeCells>
  <hyperlinks>
    <hyperlink ref="B30" r:id="rId1" display="javascript: consultaProceso('23-11-13606936')"/>
    <hyperlink ref="B32" r:id="rId2" display="javascript: consultaProceso('23-11-13572582')"/>
    <hyperlink ref="B30:B31" r:id="rId3" display="SA-SPL-008-2023"/>
    <hyperlink ref="B32:B33" r:id="rId4" display="SA-SDE-004-2023"/>
  </hyperlinks>
  <printOptions/>
  <pageMargins left="0.7" right="0.7" top="0.75" bottom="0.75" header="0.3" footer="0.3"/>
  <pageSetup horizontalDpi="600" verticalDpi="600"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Manuela Gutierrez Arcila</cp:lastModifiedBy>
  <cp:lastPrinted>2018-10-01T13:42:16Z</cp:lastPrinted>
  <dcterms:created xsi:type="dcterms:W3CDTF">2018-07-07T21:55:34Z</dcterms:created>
  <dcterms:modified xsi:type="dcterms:W3CDTF">2023-05-16T03:04:31Z</dcterms:modified>
  <cp:category/>
  <cp:version/>
  <cp:contentType/>
  <cp:contentStatus/>
</cp:coreProperties>
</file>