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28" yWindow="65428" windowWidth="23256" windowHeight="12456" activeTab="0"/>
  </bookViews>
  <sheets>
    <sheet name="RESUMEN" sheetId="4" r:id="rId1"/>
    <sheet name="ANTIOQUIA" sheetId="1" r:id="rId2"/>
    <sheet name="URABÀ" sheetId="1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<sst xmlns="http://schemas.openxmlformats.org/spreadsheetml/2006/main" count="457" uniqueCount="155">
  <si>
    <t>Tipo de Proceso</t>
  </si>
  <si>
    <t>Estado</t>
  </si>
  <si>
    <t>Entidad</t>
  </si>
  <si>
    <t>Objeto</t>
  </si>
  <si>
    <t>Departamento y Municipio de Ejecución</t>
  </si>
  <si>
    <t>Cuantía</t>
  </si>
  <si>
    <t>Fecha</t>
  </si>
  <si>
    <t>(dd-mm-aaaa)</t>
  </si>
  <si>
    <t>Número de Proceso</t>
  </si>
  <si>
    <t>Contactos</t>
  </si>
  <si>
    <t>ANTIOQUIA SIN URABA</t>
  </si>
  <si>
    <t>Correo</t>
  </si>
  <si>
    <t>Adjudicacion</t>
  </si>
  <si>
    <t>Empresa</t>
  </si>
  <si>
    <t>Representante Legal</t>
  </si>
  <si>
    <t>Contacto</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</si>
  <si>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</si>
  <si>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</si>
  <si>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</si>
  <si>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</si>
  <si>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</si>
  <si>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</si>
  <si>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</si>
  <si>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</si>
  <si>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</si>
  <si>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</si>
  <si>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</si>
  <si>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</si>
  <si>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</si>
  <si>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</si>
  <si>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</si>
  <si>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</si>
  <si>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</si>
  <si>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</si>
  <si>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</si>
  <si>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</si>
  <si>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</si>
  <si>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</si>
  <si>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</si>
  <si>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</si>
  <si>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</si>
  <si>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</si>
  <si>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GRUPO D. COMPONENTES Y SUMINISTROS PARA ESTRUCTURAS, EDIFICACION, CONSTRUCCION Y OBRAS CIVILES</t>
  </si>
  <si>
    <t>GRUPO C. MAQUINARIA Y ASESORIOS PARA CONSTRUCCION Y EDIFICACION</t>
  </si>
  <si>
    <t>FECHA REPORTE:</t>
  </si>
  <si>
    <t>GRUPO D. COMPONENTES, ACCESORIOS Y SUMINISTROS DE SISTEMAS ELECTRICOS E ILUMINACION</t>
  </si>
  <si>
    <t>Fecha de apertura</t>
  </si>
  <si>
    <t>Convocado</t>
  </si>
  <si>
    <t>TOTAL CONTRATOS DESDE 1/01/2023</t>
  </si>
  <si>
    <t>Enero 2023</t>
  </si>
  <si>
    <t>TOTAL DESDE
 ENERO 2023</t>
  </si>
  <si>
    <t>CONTRATOS CELEBRADOS EN EL PERIODO
1/01/2023 a 15/01/2023</t>
  </si>
  <si>
    <t>CONTRATOS CELEBRADOS EN EL PERIODO
16/01/2023 a 31/01/2023</t>
  </si>
  <si>
    <t>Contratación Mínima Cuantía</t>
  </si>
  <si>
    <t>CONTRATOS CELEBRADOS EN EL PERIODO
1/02/2023 a 15/02/2023</t>
  </si>
  <si>
    <t>Contratación Directa (Ley 1150 de 2007)</t>
  </si>
  <si>
    <t>Selección Abreviada de Menor Cuantía (Ley 1150 de 2007)</t>
  </si>
  <si>
    <t>Licitación obra pública</t>
  </si>
  <si>
    <t>Celebrado</t>
  </si>
  <si>
    <t>Fecha de Celebración del Primer Contrato</t>
  </si>
  <si>
    <t>Régimen Especial</t>
  </si>
  <si>
    <t>CONTRATOS CELEBRADOS EN EL PERIODO
16/02/2023 a 28/02/2023</t>
  </si>
  <si>
    <t>Febrero 2023</t>
  </si>
  <si>
    <t>CONTRATOS CELEBRADOS EN EL PERIODO
1/03/2023 a 15/03/2023</t>
  </si>
  <si>
    <t>ANTIOQUIA - ALCALDÍA MUNICIPIO DE ARBOLETES</t>
  </si>
  <si>
    <r>
      <t>Antioquia</t>
    </r>
    <r>
      <rPr>
        <sz val="11"/>
        <rFont val="Calibri"/>
        <family val="2"/>
        <scheme val="minor"/>
      </rPr>
      <t> : Arboletes</t>
    </r>
  </si>
  <si>
    <t>contratos@arboletes-antioquia.gov.co</t>
  </si>
  <si>
    <t>MUNICIPIO DE ARBOLETES</t>
  </si>
  <si>
    <t>CONTRATOS CELEBRADOS EN EL PERIODO
16/03/2023 a 31/03/2023</t>
  </si>
  <si>
    <t>Marzo 2023</t>
  </si>
  <si>
    <t>SA-006-2023</t>
  </si>
  <si>
    <t>Borrador</t>
  </si>
  <si>
    <t>ANTIOQUIA - ALCALDÍA MUNICIPIO DE CONCEPCIÓN</t>
  </si>
  <si>
    <t>ANTIOQUIA - ALCALDÍA MUNICIPIO DE TITIRIBÍ</t>
  </si>
  <si>
    <r>
      <t>Antioquia</t>
    </r>
    <r>
      <rPr>
        <sz val="11"/>
        <rFont val="Calibri"/>
        <family val="2"/>
        <scheme val="minor"/>
      </rPr>
      <t> : Concepción</t>
    </r>
  </si>
  <si>
    <r>
      <t>Antioquia</t>
    </r>
    <r>
      <rPr>
        <sz val="11"/>
        <rFont val="Calibri"/>
        <family val="2"/>
        <scheme val="minor"/>
      </rPr>
      <t> : Titiribí</t>
    </r>
  </si>
  <si>
    <t>SAMC 005 DE 2023</t>
  </si>
  <si>
    <t>MANTENIMIENTO Y MEJORAMIENTO MECÁNICO DE LA RED VIAL DEL MUNICIPIO DE TITIRIBÍ, ANTIOQUIA</t>
  </si>
  <si>
    <t>MUNICIPIO DE CONCEPCIÓN</t>
  </si>
  <si>
    <t>MUNICIPIO DE TITIRIBÍ</t>
  </si>
  <si>
    <t>1/ABRIL/2023 A 15/ABRIL/2023</t>
  </si>
  <si>
    <t>CONTRATOS CELEBRADOS EN EL PERIODO
1/04/2023 a 15/04/2023</t>
  </si>
  <si>
    <t>ABRIL 1 DE 2023</t>
  </si>
  <si>
    <t>SA-005-2023</t>
  </si>
  <si>
    <t>ANTIOQUIA - ALCALDÍA MUNICIPIO DE SAN JERÓNIMO</t>
  </si>
  <si>
    <t>MANTENIMIENTO DE LA INFRAESTRUCTURA FÍSICA EDUCATIVA DEL MUNICIPIO DE SAN JERÓNIMO ANTIOQUIA</t>
  </si>
  <si>
    <t>SA-MC-009-2023</t>
  </si>
  <si>
    <t>ANTIOQUIA - ALCALDÍA MUNICIPIO DE BRICEÑO</t>
  </si>
  <si>
    <t>CONTRATAR LA EJECUCION DE LAS OBRAS NECESARIAS PARA DAR CUMPLIMIENTO AL CONVENIO No 4600014703 SUSCRITO POR LA ENTIDAD Y EL DEPARTAMENTO DE ANTIOQUIA CON LA FINALIDAD DE INTERVENIR LAS VIAS Y CAMINOS DE HERRADURA DEL MUNICIPIO DE BRICEÑO ANTIOQUIA</t>
  </si>
  <si>
    <t>LICITACION PUBLICA 001-2023</t>
  </si>
  <si>
    <t>Licitación Pública</t>
  </si>
  <si>
    <t>ANTIOQUIA - ALCALDÍA MUNICIPIO DE SAN VICENTE</t>
  </si>
  <si>
    <t>DISMINUIR LA CONTAMINACIÓN POR VERTIMIENTOS DE AGUAS RESIDUALES DOMESTICAS DEL ÁREA RURAL DEL MUNICIPIO DE SAN VICENTE FERRER, MEDIANTE EL SUMINISTRO, TRANSPORTE, INSTALACIÓN Y PUESTA EN FUNCIONAMIENTO DE SISTEMAS DE TRATAMIENTO DE AGUAS RESIDUALES DOMÉSTICAS, PREFABRICADOS</t>
  </si>
  <si>
    <t>CI02POP-2023</t>
  </si>
  <si>
    <t>CONTRATO INTERADMINISTRATIVO DE MANDATO SIN REPRESENTACIÓN PARA LA REALIZACIÓN DE TRABAJOS DE REPOTENCIACIÓN DE ALCANTARILLADO, OBRAS COMPLEMENTARIAS Y PAVIMENTACIÓN EN PIEDRA EN EL TRAMO CARRERA 20 ESTACIÓN DE POLICÍA DEL MUNICIPIO DE CONCEPCIÓN ANTIOQUIA.</t>
  </si>
  <si>
    <t>SA-03-2023</t>
  </si>
  <si>
    <t>ANTIOQUIA - ALCALDÍA MUNICIPIO DE LIBORINA</t>
  </si>
  <si>
    <t>Construcción del primer nivel de la caseta comunal del corregimiento San Diego</t>
  </si>
  <si>
    <r>
      <t>Antioquia</t>
    </r>
    <r>
      <rPr>
        <sz val="11"/>
        <rFont val="Calibri"/>
        <family val="2"/>
        <scheme val="minor"/>
      </rPr>
      <t> : San Jerónimo</t>
    </r>
  </si>
  <si>
    <r>
      <t>Antioquia</t>
    </r>
    <r>
      <rPr>
        <sz val="11"/>
        <rFont val="Calibri"/>
        <family val="2"/>
        <scheme val="minor"/>
      </rPr>
      <t> : Briceño</t>
    </r>
  </si>
  <si>
    <r>
      <t>Antioquia</t>
    </r>
    <r>
      <rPr>
        <sz val="11"/>
        <rFont val="Calibri"/>
        <family val="2"/>
        <scheme val="minor"/>
      </rPr>
      <t> : San Vicente</t>
    </r>
  </si>
  <si>
    <r>
      <t>Antioquia</t>
    </r>
    <r>
      <rPr>
        <sz val="11"/>
        <rFont val="Calibri"/>
        <family val="2"/>
        <scheme val="minor"/>
      </rPr>
      <t> : Liborina</t>
    </r>
  </si>
  <si>
    <t xml:space="preserve"> contratos@sanjeronimo-antioquia.gov.co</t>
  </si>
  <si>
    <t>contratos@briceno-antioquia.gov.co</t>
  </si>
  <si>
    <t>serviciospublicos@sanvicente-antioquia.gov.co</t>
  </si>
  <si>
    <t>CARLOS ARTURO DUQUE</t>
  </si>
  <si>
    <t>CARLOS ARTURO DUQUE
cc. 71730339</t>
  </si>
  <si>
    <t>planeacionyobraspublicas@titiribi-antioquia.gov.co</t>
  </si>
  <si>
    <t>CONSORCIO OCIMCOASH
nit. 901699856</t>
  </si>
  <si>
    <t>JUAN CARLOS GARCÍA RODRÍGUEZ</t>
  </si>
  <si>
    <t>planeacion@concepcion-antioquia.gov.co</t>
  </si>
  <si>
    <t>EMPRESA AUTONOMA DEL MUNICIPIO DE GUATAPE
nit. 800105497</t>
  </si>
  <si>
    <t>VELKIS NEIVANY GALEANO MARIN</t>
  </si>
  <si>
    <t>CONTRATACION@LIBORINA-ANTIOQUIA.GOV.CO</t>
  </si>
  <si>
    <t>JHON JAIRO BETANCUR CASTRO</t>
  </si>
  <si>
    <t>INGERKON SAS
nit. 900993736</t>
  </si>
  <si>
    <t>MUNICIPIO DE SAN JERÓNIMO</t>
  </si>
  <si>
    <t>MUNICIPIO DE BRICEÑO</t>
  </si>
  <si>
    <t>MUNICIPIO DE SAN VICENTE</t>
  </si>
  <si>
    <t>MUNICIPIO DE LIBORINA</t>
  </si>
  <si>
    <t>SA-SDE-004-2023</t>
  </si>
  <si>
    <t>FORTALECIMIENTO DEL TURISMO Y DE LA CONSERVACIÓN DE LOS ECOSISTEMAS A TRAVÉS DE LA LIMPIEZA DE LAS PLAYAS Y DE TALLERES DE EDUCACIÓN AMBIENTAL EN EL MUNICIPIO DE ARBOLETES, ANTIOQUIA</t>
  </si>
  <si>
    <t>03-04-202</t>
  </si>
  <si>
    <t>MC-015-2023</t>
  </si>
  <si>
    <t>ANTIOQUIA - ALCALDÍA MUNICIPIO DE MUTATÁ</t>
  </si>
  <si>
    <t>PRESTACIÓN DE SERVICIO DE FUMIGACIÓN DE LAS INSTITUCIONES EDUCATIVAS Y SUS SEDES EN EL MUNICIPIO DE MUTATÁ, ANTIOQUIA”</t>
  </si>
  <si>
    <t>PB-009</t>
  </si>
  <si>
    <t>ANTIOQUIA - CÁMARA DE COMERCIO DE URABÁ - APARTADÓ</t>
  </si>
  <si>
    <t>SERVICIO DE MANTENIMINETO Y REPARACION DEL PISO DEL ESCENARIO DEL AUDITORIO DE JOSE EUSTACIO ZAPATA ARBELAEZ DEL EDIFICIO CCCU</t>
  </si>
  <si>
    <r>
      <t>Antioquia</t>
    </r>
    <r>
      <rPr>
        <sz val="11"/>
        <rFont val="Calibri"/>
        <family val="2"/>
        <scheme val="minor"/>
      </rPr>
      <t> : Mutatá</t>
    </r>
  </si>
  <si>
    <r>
      <t>Antioquia</t>
    </r>
    <r>
      <rPr>
        <sz val="11"/>
        <rFont val="Calibri"/>
        <family val="2"/>
        <scheme val="minor"/>
      </rPr>
      <t> : Apartadó</t>
    </r>
  </si>
  <si>
    <t xml:space="preserve"> contratos@mutata-antioquia.gov.co</t>
  </si>
  <si>
    <t>CONTACTO@CCURABA.ORG.CO</t>
  </si>
  <si>
    <t>CYGE-CONSTRUCCIONES Y GESTION EMPRESARIAL S.A.S
nit. 901275039</t>
  </si>
  <si>
    <t>MARIA VICTORIA ARBOLEDA PIEDRAHITA</t>
  </si>
  <si>
    <t>MUNICIPIO DE MUTATÁ</t>
  </si>
  <si>
    <t>CÁMARA DE COMERCIO DE URABÁ</t>
  </si>
  <si>
    <t>MANTENIMIENTO DE INFRAESTRUCTURA DEPORTIVA EN EL MUNICIPIO DE SAN JERONIMO ANTIOQUIA</t>
  </si>
  <si>
    <t>L.P 001-2023</t>
  </si>
  <si>
    <t>ANTIOQUIA - ALCALDÍA MUNICIPIO DE SAN ROQUE</t>
  </si>
  <si>
    <t>“CONSTRUCCIÓN Y DOTACION DE LA MORGUE DEL MUNICIPIO DE SAN ROQUE - ANTIOQUIA.”</t>
  </si>
  <si>
    <t>SA-004-2023</t>
  </si>
  <si>
    <t>ANTIOQUIA - ALCALDÍA MUNICIPIO DE ANGELÓPOLIS</t>
  </si>
  <si>
    <t>“CONSTRUCCIÓN DE SOLUCIÓN BASICA DE VIVIENDA EN SISTEMA MODULAR AUTOPORTANTE PARA LA POBLACIÓN URBANA Y RURAL DEL MUNICIPIO DE ANGELÓPOLIS, ANTIOQUIA”</t>
  </si>
  <si>
    <t>CS-001-SPI-2023-052</t>
  </si>
  <si>
    <t>ANTIOQUIA - ALCALDÍA MUNICIPIO DE CARAMANTA</t>
  </si>
  <si>
    <t>“AUNAR ESFUERZOS ENTRE EL MUNICIPIO DE NUEVA CARAMANTA Y LA JAC DEL CORREGIMIENTO DE SUCRE EN VIRTUD DE UN CONVENIO SOLIDARIO, PARA EL MEJORAMIENTO DE LA RED VIAL TERCIARIA MEDIANTE LA EJECUCION DE PLACA HUELLA, EN EL MARCO DEL CONVENIO INTERADMINISTRATIVO N° 23AS111B893 CELEBRADO ENTRE EL DEPARTAMENTO DE ANTIOQUIA – SECRETARÍA DE INFRAESTRUCTURA FISICA Y EL MUNICIPIO DE CARAMANTA - ANTIOQUIA”.</t>
  </si>
  <si>
    <r>
      <t>Antioquia</t>
    </r>
    <r>
      <rPr>
        <sz val="11"/>
        <rFont val="Calibri"/>
        <family val="2"/>
        <scheme val="minor"/>
      </rPr>
      <t> : San Roque</t>
    </r>
  </si>
  <si>
    <r>
      <t>Antioquia</t>
    </r>
    <r>
      <rPr>
        <sz val="11"/>
        <rFont val="Calibri"/>
        <family val="2"/>
        <scheme val="minor"/>
      </rPr>
      <t> : Angelópolis</t>
    </r>
  </si>
  <si>
    <r>
      <t>Antioquia</t>
    </r>
    <r>
      <rPr>
        <sz val="11"/>
        <rFont val="Calibri"/>
        <family val="2"/>
        <scheme val="minor"/>
      </rPr>
      <t> : Caramanta</t>
    </r>
  </si>
  <si>
    <t xml:space="preserve"> contratacion@sanroque-antioquia.gov.co</t>
  </si>
  <si>
    <t>planeacion@angelopolis-antioquia.gov.co</t>
  </si>
  <si>
    <t xml:space="preserve"> contratacion@caramanta-antioquia.gov.co</t>
  </si>
  <si>
    <t>LA JUNTA DE ACCION COMUNAL DEL CORREGIMIENTO DE SUCRE</t>
  </si>
  <si>
    <t>MARIA ELENA MARIN DE GRAJALES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</si>
</sst>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0\ &quot;€&quot;_-;\-* #,##0\ &quot;€&quot;_-;_-* &quot;-&quot;\ &quot;€&quot;_-;_-@_-"/>
    <numFmt numFmtId="165" formatCode="_(* #,##0.00_);_(* \(#,##0.00\);_(* &quot;-&quot;??_);_(@_)"/>
    <numFmt numFmtId="166" formatCode="_-&quot;€&quot;\ * #,##0_-;\-&quot;€&quot;\ * #,##0_-;_-&quot;€&quot;\ * &quot;-&quot;??_-;_-@_-"/>
    <numFmt numFmtId="167" formatCode="#,##0_ ;\-#,##0\ "/>
    <numFmt numFmtId="168" formatCode="_-[$$-240A]\ * #,##0.00_-;\-[$$-240A]\ * #,##0.00_-;_-[$$-240A]\ * &quot;-&quot;??_-;_-@_-"/>
    <numFmt numFmtId="169" formatCode="_-[$$-240A]\ * #,##0_-;\-[$$-240A]\ * #,##0_-;_-[$$-240A]\ * &quot;-&quot;??_-;_-@_-"/>
  </numFmts>
  <fonts count="3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val="single"/>
      <sz val="11"/>
      <color theme="10"/>
      <name val="Calibri"/>
      <family val="2"/>
      <scheme val="minor"/>
    </font>
    <font>
      <b/>
      <sz val="20"/>
      <color theme="1"/>
      <name val="Calibri"/>
      <family val="2"/>
      <scheme val="minor"/>
    </font>
    <font>
      <b/>
      <sz val="20"/>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
      <sz val="11"/>
      <color rgb="FF3D3D3D"/>
      <name val="Calibri"/>
      <family val="2"/>
      <scheme val="minor"/>
    </font>
    <font>
      <b/>
      <sz val="11"/>
      <color rgb="FF3D3D3D"/>
      <name val="Calibri"/>
      <family val="2"/>
      <scheme val="minor"/>
    </font>
    <font>
      <b/>
      <sz val="16"/>
      <color theme="1"/>
      <name val="Calibri"/>
      <family val="2"/>
    </font>
    <font>
      <b/>
      <sz val="12"/>
      <color theme="1"/>
      <name val="Calibri"/>
      <family val="2"/>
    </font>
    <font>
      <sz val="12"/>
      <color theme="1"/>
      <name val="+mn-cs"/>
      <family val="2"/>
    </font>
    <font>
      <sz val="11"/>
      <color theme="1"/>
      <name val="+mn-cs"/>
      <family val="2"/>
    </font>
    <font>
      <sz val="11"/>
      <color theme="1"/>
      <name val="Calibri"/>
      <family val="2"/>
    </font>
    <font>
      <b/>
      <sz val="12"/>
      <name val="Calibri"/>
      <family val="2"/>
    </font>
    <font>
      <sz val="12"/>
      <name val="Calibri"/>
      <family val="2"/>
    </font>
    <font>
      <sz val="11"/>
      <name val="Calibri"/>
      <family val="2"/>
    </font>
    <font>
      <sz val="14"/>
      <name val="Calibri"/>
      <family val="2"/>
    </font>
    <font>
      <b/>
      <sz val="16"/>
      <name val="Calibri"/>
      <family val="2"/>
    </font>
  </fonts>
  <fills count="5">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style="thin"/>
    </border>
    <border>
      <left/>
      <right style="thin"/>
      <top style="thin"/>
      <bottom/>
    </border>
    <border>
      <left/>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cellStyleXfs>
  <cellXfs count="176">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pplyAlignment="1">
      <alignment horizont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1" fontId="12" fillId="0" borderId="1" xfId="21" applyNumberFormat="1" applyFont="1" applyBorder="1" applyAlignment="1">
      <alignment horizontal="center" vertical="center"/>
    </xf>
    <xf numFmtId="1" fontId="11" fillId="2" borderId="1" xfId="21" applyNumberFormat="1" applyFont="1" applyFill="1" applyBorder="1" applyAlignment="1">
      <alignment horizontal="center" vertical="center"/>
    </xf>
    <xf numFmtId="1" fontId="12" fillId="2" borderId="1" xfId="21" applyNumberFormat="1" applyFont="1" applyFill="1" applyBorder="1" applyAlignment="1">
      <alignment horizontal="center" vertical="center"/>
    </xf>
    <xf numFmtId="0" fontId="2" fillId="0" borderId="0" xfId="0" applyFont="1" applyAlignment="1">
      <alignment horizontal="center" vertical="center"/>
    </xf>
    <xf numFmtId="1" fontId="12" fillId="0" borderId="0" xfId="21" applyNumberFormat="1" applyFont="1" applyAlignment="1">
      <alignment horizontal="center" vertical="center"/>
    </xf>
    <xf numFmtId="164" fontId="12" fillId="0" borderId="0" xfId="21" applyFont="1" applyAlignment="1">
      <alignment horizontal="center" vertical="center"/>
    </xf>
    <xf numFmtId="0" fontId="12" fillId="0" borderId="0" xfId="21" applyNumberFormat="1" applyFont="1" applyAlignment="1">
      <alignment horizontal="center" vertical="center"/>
    </xf>
    <xf numFmtId="166" fontId="12" fillId="0" borderId="0" xfId="21" applyNumberFormat="1" applyFont="1" applyAlignment="1">
      <alignment horizontal="center" vertical="center"/>
    </xf>
    <xf numFmtId="167" fontId="12" fillId="0" borderId="0" xfId="21"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6" fontId="8" fillId="0" borderId="0" xfId="21" applyNumberFormat="1" applyFont="1" applyAlignment="1">
      <alignment horizontal="center" vertical="center"/>
    </xf>
    <xf numFmtId="1" fontId="11" fillId="2" borderId="0" xfId="21" applyNumberFormat="1" applyFont="1" applyFill="1" applyAlignment="1">
      <alignment horizontal="center" vertical="center"/>
    </xf>
    <xf numFmtId="164" fontId="11" fillId="2" borderId="0" xfId="21" applyFont="1" applyFill="1" applyAlignment="1">
      <alignment horizontal="center" vertical="center"/>
    </xf>
    <xf numFmtId="0" fontId="11" fillId="2" borderId="0" xfId="21" applyNumberFormat="1" applyFont="1" applyFill="1" applyAlignment="1">
      <alignment horizontal="center" vertical="center"/>
    </xf>
    <xf numFmtId="166" fontId="11" fillId="2" borderId="0" xfId="21" applyNumberFormat="1" applyFont="1" applyFill="1" applyAlignment="1">
      <alignment horizontal="center" vertical="center"/>
    </xf>
    <xf numFmtId="167" fontId="11" fillId="2" borderId="0" xfId="21"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6" fontId="9" fillId="2" borderId="0" xfId="21" applyNumberFormat="1" applyFont="1" applyFill="1" applyAlignment="1">
      <alignment horizontal="center" vertical="center"/>
    </xf>
    <xf numFmtId="164" fontId="12" fillId="0" borderId="0" xfId="21" applyFont="1" applyAlignment="1">
      <alignment vertical="center"/>
    </xf>
    <xf numFmtId="1" fontId="12" fillId="2" borderId="0" xfId="21" applyNumberFormat="1" applyFont="1" applyFill="1" applyAlignment="1">
      <alignment horizontal="center" vertical="center"/>
    </xf>
    <xf numFmtId="164" fontId="12" fillId="2" borderId="0" xfId="21" applyFont="1" applyFill="1" applyAlignment="1">
      <alignment horizontal="center" vertical="center"/>
    </xf>
    <xf numFmtId="166" fontId="12" fillId="2" borderId="0" xfId="21" applyNumberFormat="1" applyFont="1" applyFill="1" applyAlignment="1">
      <alignment horizontal="center" vertical="center"/>
    </xf>
    <xf numFmtId="167" fontId="12" fillId="2" borderId="0" xfId="21"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6" fontId="8" fillId="2" borderId="0" xfId="21" applyNumberFormat="1" applyFont="1" applyFill="1" applyAlignment="1">
      <alignment horizontal="center" vertical="center"/>
    </xf>
    <xf numFmtId="0" fontId="4" fillId="0" borderId="0" xfId="20" applyBorder="1" applyAlignment="1">
      <alignment horizontal="center" vertical="center" wrapText="1"/>
    </xf>
    <xf numFmtId="0" fontId="0" fillId="0" borderId="0" xfId="0"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14" fontId="16"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20" applyFont="1" applyBorder="1" applyAlignment="1">
      <alignment horizontal="center" vertical="center" wrapText="1"/>
    </xf>
    <xf numFmtId="0" fontId="4" fillId="3" borderId="0" xfId="20"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7" fillId="3"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4" fillId="0" borderId="0" xfId="20"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14" fontId="19" fillId="3" borderId="0" xfId="0" applyNumberFormat="1" applyFont="1" applyFill="1" applyAlignment="1">
      <alignment horizontal="center" vertical="center" wrapText="1"/>
    </xf>
    <xf numFmtId="14" fontId="0" fillId="0" borderId="0" xfId="0" applyNumberFormat="1" applyAlignment="1">
      <alignment horizontal="center" vertical="center" wrapText="1"/>
    </xf>
    <xf numFmtId="14" fontId="16"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4" fontId="22" fillId="0" borderId="0" xfId="0" applyNumberFormat="1" applyFont="1" applyAlignment="1">
      <alignment horizontal="center" vertical="center" wrapText="1"/>
    </xf>
    <xf numFmtId="168" fontId="0" fillId="0" borderId="0" xfId="0" applyNumberFormat="1"/>
    <xf numFmtId="168" fontId="17" fillId="3" borderId="0" xfId="0" applyNumberFormat="1" applyFont="1" applyFill="1" applyAlignment="1">
      <alignment horizontal="center" vertical="center" wrapText="1"/>
    </xf>
    <xf numFmtId="168" fontId="16" fillId="0" borderId="0" xfId="0" applyNumberFormat="1" applyFont="1"/>
    <xf numFmtId="168" fontId="21" fillId="3" borderId="0" xfId="0" applyNumberFormat="1" applyFont="1" applyFill="1" applyAlignment="1">
      <alignment horizontal="center" vertical="center" wrapText="1"/>
    </xf>
    <xf numFmtId="168" fontId="0" fillId="0" borderId="0" xfId="23" applyNumberFormat="1" applyFont="1"/>
    <xf numFmtId="168" fontId="19" fillId="0" borderId="0" xfId="23" applyNumberFormat="1" applyFont="1" applyFill="1" applyBorder="1" applyAlignment="1">
      <alignment horizontal="center" vertical="center" wrapText="1"/>
    </xf>
    <xf numFmtId="168" fontId="0" fillId="0" borderId="0" xfId="23" applyNumberFormat="1" applyFont="1" applyFill="1" applyBorder="1" applyAlignment="1">
      <alignment horizontal="center" vertical="center" wrapText="1"/>
    </xf>
    <xf numFmtId="168" fontId="22" fillId="0" borderId="0" xfId="23" applyNumberFormat="1" applyFont="1" applyFill="1" applyBorder="1" applyAlignment="1">
      <alignment horizontal="center" vertical="center" wrapText="1"/>
    </xf>
    <xf numFmtId="168" fontId="3" fillId="0" borderId="0" xfId="23" applyNumberFormat="1" applyFont="1" applyAlignment="1">
      <alignment vertical="center"/>
    </xf>
    <xf numFmtId="169" fontId="0" fillId="0" borderId="0" xfId="0" applyNumberFormat="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2" fillId="0" borderId="1" xfId="21" applyNumberFormat="1" applyFont="1" applyBorder="1" applyAlignment="1">
      <alignment horizontal="center" vertical="center"/>
    </xf>
    <xf numFmtId="169" fontId="11" fillId="2" borderId="1" xfId="21" applyNumberFormat="1" applyFont="1" applyFill="1" applyBorder="1" applyAlignment="1">
      <alignment horizontal="center" vertical="center"/>
    </xf>
    <xf numFmtId="169" fontId="12" fillId="2" borderId="1" xfId="21" applyNumberFormat="1" applyFont="1" applyFill="1" applyBorder="1" applyAlignment="1">
      <alignment horizontal="center" vertical="center"/>
    </xf>
    <xf numFmtId="169" fontId="0" fillId="0" borderId="0" xfId="0" applyNumberFormat="1" applyAlignment="1">
      <alignment horizontal="center" vertical="center"/>
    </xf>
    <xf numFmtId="169" fontId="12" fillId="4" borderId="1" xfId="21" applyNumberFormat="1" applyFont="1" applyFill="1" applyBorder="1" applyAlignment="1">
      <alignment horizontal="center" vertical="center"/>
    </xf>
    <xf numFmtId="169" fontId="11" fillId="0" borderId="3" xfId="0" applyNumberFormat="1" applyFont="1" applyBorder="1" applyAlignment="1">
      <alignment horizontal="center" vertical="center"/>
    </xf>
    <xf numFmtId="1" fontId="0" fillId="0" borderId="0" xfId="0" applyNumberFormat="1"/>
    <xf numFmtId="1" fontId="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0" xfId="0" applyNumberFormat="1" applyAlignment="1">
      <alignment horizontal="center" vertical="center"/>
    </xf>
    <xf numFmtId="1" fontId="3" fillId="4" borderId="0" xfId="0" applyNumberFormat="1" applyFont="1" applyFill="1" applyAlignment="1">
      <alignment horizontal="right" vertical="center"/>
    </xf>
    <xf numFmtId="1" fontId="12" fillId="4" borderId="1" xfId="22"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8"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4" fillId="3" borderId="1"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center"/>
    </xf>
    <xf numFmtId="168" fontId="16" fillId="0" borderId="0" xfId="23" applyNumberFormat="1" applyFont="1"/>
    <xf numFmtId="0" fontId="2" fillId="0" borderId="0" xfId="0" applyFont="1" applyAlignment="1">
      <alignment vertical="center" wrapText="1"/>
    </xf>
    <xf numFmtId="0" fontId="4" fillId="0" borderId="0" xfId="20" applyBorder="1" applyAlignment="1">
      <alignment vertical="center" wrapText="1"/>
    </xf>
    <xf numFmtId="0" fontId="0" fillId="0" borderId="0" xfId="0" applyAlignment="1">
      <alignment vertical="center" wrapText="1"/>
    </xf>
    <xf numFmtId="0" fontId="2" fillId="0" borderId="4" xfId="0" applyFont="1" applyBorder="1"/>
    <xf numFmtId="49" fontId="13" fillId="0" borderId="0" xfId="0" applyNumberFormat="1" applyFont="1" applyAlignment="1">
      <alignment horizontal="left"/>
    </xf>
    <xf numFmtId="0" fontId="16"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15" fontId="16" fillId="3" borderId="1" xfId="0"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1" fillId="0" borderId="3"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4" borderId="0" xfId="0" applyFont="1" applyFill="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2" xfId="20" applyBorder="1" applyAlignment="1">
      <alignment horizontal="center" vertical="center" wrapText="1"/>
    </xf>
    <xf numFmtId="0" fontId="4" fillId="0" borderId="4" xfId="2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2" fillId="0" borderId="1" xfId="0" applyFont="1" applyBorder="1" applyAlignment="1">
      <alignment horizontal="center" vertical="center" wrapText="1"/>
    </xf>
    <xf numFmtId="0" fontId="4" fillId="0" borderId="1" xfId="20"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8" fontId="16" fillId="0" borderId="1" xfId="0" applyNumberFormat="1" applyFont="1" applyBorder="1" applyAlignment="1">
      <alignment horizontal="center" vertical="center" wrapText="1"/>
    </xf>
    <xf numFmtId="0" fontId="4" fillId="3" borderId="1" xfId="20" applyFill="1" applyBorder="1" applyAlignment="1">
      <alignment horizontal="center"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8" fontId="16" fillId="3" borderId="1"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center"/>
    </xf>
    <xf numFmtId="0" fontId="0" fillId="0" borderId="2" xfId="0" applyBorder="1" applyAlignment="1">
      <alignment horizontal="center" vertical="center"/>
    </xf>
    <xf numFmtId="0" fontId="0" fillId="0" borderId="7" xfId="0" applyBorder="1" applyAlignment="1">
      <alignment horizontal="center" vertical="center"/>
    </xf>
    <xf numFmtId="0" fontId="2" fillId="0" borderId="7" xfId="0" applyFont="1" applyBorder="1" applyAlignment="1">
      <alignment horizontal="center" vertical="center" wrapText="1"/>
    </xf>
    <xf numFmtId="168" fontId="2" fillId="0" borderId="2" xfId="23" applyNumberFormat="1" applyFont="1" applyBorder="1" applyAlignment="1">
      <alignment horizontal="center" vertical="center" wrapText="1"/>
    </xf>
    <xf numFmtId="168" fontId="2" fillId="0" borderId="7" xfId="23"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24" fillId="0" borderId="0" xfId="0" applyFont="1" applyAlignment="1">
      <alignment horizontal="center" vertical="center"/>
    </xf>
    <xf numFmtId="8" fontId="25" fillId="3" borderId="1" xfId="0" applyNumberFormat="1" applyFont="1" applyFill="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7" xfId="0" applyNumberFormat="1" applyFont="1" applyBorder="1" applyAlignment="1">
      <alignment horizontal="center" vertical="center" wrapText="1"/>
    </xf>
    <xf numFmtId="0" fontId="25" fillId="3"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14" fillId="0" borderId="2" xfId="20" applyFont="1" applyBorder="1" applyAlignment="1">
      <alignment horizontal="center" vertical="center" wrapText="1"/>
    </xf>
    <xf numFmtId="0" fontId="14" fillId="0" borderId="4" xfId="20" applyFont="1" applyBorder="1" applyAlignment="1">
      <alignment horizontal="center" vertical="center" wrapText="1"/>
    </xf>
    <xf numFmtId="0" fontId="14" fillId="0" borderId="4" xfId="0" applyFont="1" applyBorder="1" applyAlignment="1">
      <alignment horizontal="center" vertical="center" wrapText="1"/>
    </xf>
    <xf numFmtId="0" fontId="4" fillId="0" borderId="1" xfId="20" applyBorder="1" applyAlignment="1">
      <alignment horizontal="center" vertical="center" wrapText="1"/>
    </xf>
    <xf numFmtId="0" fontId="0" fillId="0" borderId="1" xfId="0"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168" fontId="14" fillId="0" borderId="2" xfId="0" applyNumberFormat="1" applyFont="1" applyBorder="1" applyAlignment="1">
      <alignment horizontal="center" vertical="center" wrapText="1"/>
    </xf>
    <xf numFmtId="168" fontId="14" fillId="0" borderId="7" xfId="0" applyNumberFormat="1" applyFont="1" applyBorder="1" applyAlignment="1">
      <alignment horizontal="center" vertical="center" wrapText="1"/>
    </xf>
    <xf numFmtId="0" fontId="5" fillId="0" borderId="0" xfId="0" applyFont="1" applyAlignment="1">
      <alignment horizontal="center"/>
    </xf>
    <xf numFmtId="0" fontId="26" fillId="3" borderId="1" xfId="0" applyFont="1" applyFill="1" applyBorder="1" applyAlignment="1">
      <alignment horizontal="center" vertical="center" wrapText="1"/>
    </xf>
    <xf numFmtId="0" fontId="14" fillId="0" borderId="1" xfId="20" applyFont="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ipervínculo" xfId="20"/>
    <cellStyle name="Moneda [0]" xfId="21"/>
    <cellStyle name="Millares" xfId="22"/>
    <cellStyle name="Moned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600" u="none" baseline="0">
                <a:latin typeface="Calibri"/>
                <a:ea typeface="Calibri"/>
                <a:cs typeface="Calibri"/>
              </a:rPr>
              <a:t>VR.</a:t>
            </a:r>
            <a:r>
              <a:rPr lang="en-US" cap="none" sz="1600" u="none" baseline="0">
                <a:latin typeface="Calibri"/>
                <a:ea typeface="Calibri"/>
                <a:cs typeface="Calibri"/>
              </a:rPr>
              <a:t> CONTRATOS CELEBRADOS </a:t>
            </a:r>
            <a:r>
              <a:rPr lang="en-US" cap="none" sz="1600" u="none" baseline="0">
                <a:latin typeface="Calibri"/>
                <a:ea typeface="Calibri"/>
                <a:cs typeface="Calibri"/>
              </a:rPr>
              <a:t>
TOTAL EN URABA</a:t>
            </a:r>
          </a:p>
        </c:rich>
      </c:tx>
      <c:layout/>
      <c:overlay val="0"/>
      <c:spPr>
        <a:noFill/>
        <a:ln>
          <a:noFill/>
        </a:ln>
      </c:spPr>
    </c:title>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noFill/>
              </a:ln>
            </c:spPr>
          </c:dPt>
          <c:dLbls>
            <c:numFmt formatCode="General" sourceLinked="1"/>
            <c:spPr>
              <a:noFill/>
              <a:ln>
                <a:noFill/>
              </a:ln>
            </c:spPr>
            <c:txPr>
              <a:bodyPr vert="horz" rot="0" anchor="ctr"/>
              <a:lstStyle/>
              <a:p>
                <a:pPr algn="ctr">
                  <a:defRPr lang="en-US" cap="none" sz="1200" b="1" i="0" u="none" baseline="0">
                    <a:solidFill>
                      <a:schemeClr val="tx1"/>
                    </a:solidFill>
                    <a:latin typeface="+mn-lt"/>
                    <a:ea typeface="Calibri"/>
                    <a:cs typeface="Calibri"/>
                  </a:defRPr>
                </a:pPr>
              </a:p>
            </c:txPr>
            <c:showLegendKey val="0"/>
            <c:showVal val="1"/>
            <c:showBubbleSize val="0"/>
            <c:showCatName val="0"/>
            <c:showSerName val="0"/>
            <c:showPercent val="0"/>
          </c:dLbls>
          <c:cat>
            <c:strRef>
              <c:f>RESUMEN!$C$50:$F$50</c:f>
              <c:strCache/>
            </c:strRef>
          </c:cat>
          <c:val>
            <c:numRef>
              <c:f>RESUMEN!$C$52:$F$52</c:f>
              <c:numCache/>
            </c:numRef>
          </c:val>
        </c:ser>
        <c:axId val="12461116"/>
        <c:axId val="45041181"/>
      </c:barChart>
      <c:catAx>
        <c:axId val="12461116"/>
        <c:scaling>
          <c:orientation val="minMax"/>
        </c:scaling>
        <c:axPos val="b"/>
        <c:delete val="0"/>
        <c:numFmt formatCode="General" sourceLinked="0"/>
        <c:majorTickMark val="out"/>
        <c:minorTickMark val="none"/>
        <c:tickLblPos val="nextTo"/>
        <c:spPr>
          <a:noFill/>
          <a:ln w="6350" cap="flat" cmpd="sng">
            <a:solidFill>
              <a:schemeClr val="tx1">
                <a:tint val="75000"/>
              </a:schemeClr>
            </a:solidFill>
            <a:prstDash val="solid"/>
            <a:round/>
          </a:ln>
        </c:spPr>
        <c:txPr>
          <a:bodyPr/>
          <a:lstStyle/>
          <a:p>
            <a:pPr>
              <a:defRPr lang="en-US" cap="none" sz="1200" b="0" i="0" u="none" baseline="0">
                <a:solidFill>
                  <a:schemeClr val="tx1"/>
                </a:solidFill>
                <a:latin typeface="+mn-lt"/>
                <a:ea typeface="+mn-cs"/>
                <a:cs typeface="+mn-cs"/>
              </a:defRPr>
            </a:pPr>
          </a:p>
        </c:txPr>
        <c:crossAx val="45041181"/>
        <c:crosses val="autoZero"/>
        <c:auto val="1"/>
        <c:lblOffset val="100"/>
        <c:noMultiLvlLbl val="0"/>
      </c:catAx>
      <c:valAx>
        <c:axId val="45041181"/>
        <c:scaling>
          <c:orientation val="minMax"/>
        </c:scaling>
        <c:axPos val="l"/>
        <c:majorGridlines>
          <c:spPr>
            <a:ln w="6350" cap="flat" cmpd="sng">
              <a:solidFill>
                <a:schemeClr val="tx1">
                  <a:tint val="75000"/>
                </a:schemeClr>
              </a:solidFill>
              <a:prstDash val="solid"/>
              <a:round/>
            </a:ln>
          </c:spPr>
        </c:majorGridlines>
        <c:delete val="0"/>
        <c:numFmt formatCode="_-[$$-240A]\ * #,##0_-;\-[$$-240A]\ * #,##0_-;_-[$$-240A]\ * &quot;-&quot;??_-;_-@_-" sourceLinked="1"/>
        <c:majorTickMark val="out"/>
        <c:minorTickMark val="none"/>
        <c:tickLblPos val="nextTo"/>
        <c:spPr>
          <a:noFill/>
          <a:ln w="6350" cap="flat" cmpd="sng">
            <a:solidFill>
              <a:schemeClr val="tx1">
                <a:tint val="75000"/>
              </a:schemeClr>
            </a:solidFill>
            <a:prstDash val="solid"/>
            <a:round/>
          </a:ln>
        </c:spPr>
        <c:txPr>
          <a:bodyPr/>
          <a:lstStyle/>
          <a:p>
            <a:pPr>
              <a:defRPr lang="en-US" cap="none" sz="1100" b="0" i="0" u="none" baseline="0">
                <a:solidFill>
                  <a:schemeClr val="tx1"/>
                </a:solidFill>
                <a:latin typeface="+mn-lt"/>
                <a:ea typeface="+mn-cs"/>
                <a:cs typeface="+mn-cs"/>
              </a:defRPr>
            </a:pPr>
          </a:p>
        </c:txPr>
        <c:crossAx val="12461116"/>
        <c:crosses val="autoZero"/>
        <c:crossBetween val="between"/>
        <c:dispUnits/>
      </c:valAx>
      <c:spPr>
        <a:solidFill>
          <a:schemeClr val="bg1"/>
        </a:solidFill>
        <a:ln>
          <a:noFill/>
        </a:ln>
      </c:spPr>
    </c:plotArea>
    <c:plotVisOnly val="1"/>
    <c:dispBlanksAs val="gap"/>
    <c:showDLblsOverMax val="0"/>
  </c:chart>
  <c:spPr>
    <a:solidFill>
      <a:schemeClr val="bg1"/>
    </a:solidFill>
    <a:ln w="6350" cap="flat" cmpd="sng">
      <a:solidFill>
        <a:schemeClr val="tx1">
          <a:tint val="75000"/>
        </a:schemeClr>
      </a:solidFill>
      <a:prstDash val="solid"/>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VR. CONTRATOS CELEBRADOS </a:t>
            </a:r>
            <a:r>
              <a:rPr lang="en-US" cap="none" sz="1600" b="1" i="0" u="none" baseline="0">
                <a:latin typeface="Calibri"/>
                <a:ea typeface="Calibri"/>
                <a:cs typeface="Calibri"/>
              </a:rPr>
              <a:t>
TOTAL EN ANTIOQUIA</a:t>
            </a:r>
          </a:p>
        </c:rich>
      </c:tx>
      <c:layout/>
      <c:overlay val="0"/>
      <c:spPr>
        <a:noFill/>
        <a:ln>
          <a:noFill/>
        </a:ln>
      </c:spPr>
    </c:title>
    <c:plotArea>
      <c:layout>
        <c:manualLayout>
          <c:layoutTarget val="inner"/>
          <c:xMode val="edge"/>
          <c:yMode val="edge"/>
          <c:x val="0.085"/>
          <c:y val="0.203"/>
          <c:w val="0.8785"/>
          <c:h val="0.587"/>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RESUMEN!$C$50:$F$50</c:f>
              <c:strCache/>
            </c:strRef>
          </c:cat>
          <c:val>
            <c:numRef>
              <c:f>RESUMEN!$C$53:$F$53</c:f>
              <c:numCache/>
            </c:numRef>
          </c:val>
        </c:ser>
        <c:axId val="2717446"/>
        <c:axId val="24457015"/>
      </c:barChart>
      <c:catAx>
        <c:axId val="2717446"/>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24457015"/>
        <c:crosses val="autoZero"/>
        <c:auto val="1"/>
        <c:lblOffset val="100"/>
        <c:noMultiLvlLbl val="0"/>
      </c:catAx>
      <c:valAx>
        <c:axId val="24457015"/>
        <c:scaling>
          <c:orientation val="minMax"/>
        </c:scaling>
        <c:axPos val="l"/>
        <c:majorGridlines/>
        <c:delete val="0"/>
        <c:numFmt formatCode="_-[$$-240A]\ * #,##0_-;\-[$$-240A]\ * #,##0_-;_-[$$-240A]\ * &quot;-&quot;??_-;_-@_-" sourceLinked="1"/>
        <c:majorTickMark val="out"/>
        <c:minorTickMark val="none"/>
        <c:tickLblPos val="nextTo"/>
        <c:txPr>
          <a:bodyPr/>
          <a:lstStyle/>
          <a:p>
            <a:pPr>
              <a:defRPr lang="en-US" cap="none" sz="1100" u="none" baseline="0">
                <a:latin typeface="Calibri"/>
                <a:ea typeface="Calibri"/>
                <a:cs typeface="Calibri"/>
              </a:defRPr>
            </a:pPr>
          </a:p>
        </c:txPr>
        <c:crossAx val="2717446"/>
        <c:crosses val="autoZero"/>
        <c:crossBetween val="between"/>
        <c:dispUnits/>
      </c:valAx>
    </c:plotArea>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16325"/>
          <c:w val="0.89425"/>
          <c:h val="0.6565"/>
        </c:manualLayout>
      </c:layout>
      <c:barChart>
        <c:barDir val="col"/>
        <c:grouping val="clustered"/>
        <c:varyColors val="0"/>
        <c:ser>
          <c:idx val="0"/>
          <c:order val="0"/>
          <c:tx>
            <c:strRef>
              <c:f>RESUMEN!$B$58</c:f>
              <c:strCache>
                <c:ptCount val="1"/>
                <c:pt idx="0">
                  <c:v>TOTAL EN ANTIOQUIA SIN URABA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RESUMEN!$C$57:$F$57</c:f>
              <c:strCache/>
            </c:strRef>
          </c:cat>
          <c:val>
            <c:numRef>
              <c:f>RESUMEN!$C$58:$F$58</c:f>
              <c:numCache/>
            </c:numRef>
          </c:val>
        </c:ser>
        <c:ser>
          <c:idx val="1"/>
          <c:order val="1"/>
          <c:tx>
            <c:strRef>
              <c:f>RESUMEN!$B$59</c:f>
              <c:strCache>
                <c:ptCount val="1"/>
                <c:pt idx="0">
                  <c:v>TOTAL EN URABA</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RESUMEN!$C$57:$F$57</c:f>
              <c:strCache/>
            </c:strRef>
          </c:cat>
          <c:val>
            <c:numRef>
              <c:f>RESUMEN!$C$59:$F$59</c:f>
              <c:numCache/>
            </c:numRef>
          </c:val>
        </c:ser>
        <c:ser>
          <c:idx val="2"/>
          <c:order val="2"/>
          <c:tx>
            <c:strRef>
              <c:f>RESUMEN!$B$60</c:f>
              <c:strCache>
                <c:ptCount val="1"/>
                <c:pt idx="0">
                  <c:v>TOTAL EN ANTIOQUIA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RESUMEN!$C$57:$F$57</c:f>
              <c:strCache/>
            </c:strRef>
          </c:cat>
          <c:val>
            <c:numRef>
              <c:f>RESUMEN!$C$60:$F$60</c:f>
              <c:numCache/>
            </c:numRef>
          </c:val>
        </c:ser>
        <c:axId val="18786544"/>
        <c:axId val="34861169"/>
      </c:barChart>
      <c:catAx>
        <c:axId val="18786544"/>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34861169"/>
        <c:crosses val="autoZero"/>
        <c:auto val="1"/>
        <c:lblOffset val="100"/>
        <c:noMultiLvlLbl val="0"/>
      </c:catAx>
      <c:valAx>
        <c:axId val="34861169"/>
        <c:scaling>
          <c:orientation val="minMax"/>
        </c:scaling>
        <c:axPos val="l"/>
        <c:majorGridlines/>
        <c:delete val="0"/>
        <c:numFmt formatCode="0" sourceLinked="1"/>
        <c:majorTickMark val="out"/>
        <c:minorTickMark val="none"/>
        <c:tickLblPos val="nextTo"/>
        <c:txPr>
          <a:bodyPr/>
          <a:lstStyle/>
          <a:p>
            <a:pPr>
              <a:defRPr lang="en-US" cap="none" sz="1400" u="none" baseline="0">
                <a:latin typeface="Calibri"/>
                <a:ea typeface="Calibri"/>
                <a:cs typeface="Calibri"/>
              </a:defRPr>
            </a:pPr>
          </a:p>
        </c:txPr>
        <c:crossAx val="18786544"/>
        <c:crosses val="autoZero"/>
        <c:crossBetween val="between"/>
        <c:dispUnits/>
      </c:valAx>
    </c:plotArea>
    <c:legend>
      <c:legendPos val="r"/>
      <c:layout>
        <c:manualLayout>
          <c:xMode val="edge"/>
          <c:yMode val="edge"/>
          <c:x val="0.714"/>
          <c:y val="0.16025"/>
          <c:w val="0.257"/>
          <c:h val="0.25875"/>
        </c:manualLayout>
      </c:layout>
      <c:overlay val="0"/>
      <c:spPr>
        <a:solidFill>
          <a:schemeClr val="bg1"/>
        </a:solidFill>
        <a:ln>
          <a:solidFill>
            <a:srgbClr val="000000"/>
          </a:solidFill>
        </a:ln>
      </c:spPr>
      <c:txPr>
        <a:bodyPr vert="horz" rot="0"/>
        <a:lstStyle/>
        <a:p>
          <a:pPr>
            <a:defRPr lang="en-US" cap="none" sz="1200" u="none" baseline="0">
              <a:latin typeface="Calibri"/>
              <a:ea typeface="Calibri"/>
              <a:cs typeface="Calibri"/>
            </a:defRPr>
          </a:pPr>
        </a:p>
      </c:txPr>
    </c:legend>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cdr:x>
      <cdr:y>0.03825</cdr:y>
    </cdr:from>
    <cdr:to>
      <cdr:x>0.986</cdr:x>
      <cdr:y>0.16475</cdr:y>
    </cdr:to>
    <cdr:sp macro="" textlink="">
      <cdr:nvSpPr>
        <cdr:cNvPr id="2" name="17 CuadroTexto"/>
        <cdr:cNvSpPr txBox="1"/>
      </cdr:nvSpPr>
      <cdr:spPr>
        <a:xfrm>
          <a:off x="6200775" y="133350"/>
          <a:ext cx="2009775" cy="46672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0.13325</cdr:y>
    </cdr:from>
    <cdr:to>
      <cdr:x>0.97925</cdr:x>
      <cdr:y>0.259</cdr:y>
    </cdr:to>
    <cdr:sp macro="" textlink="">
      <cdr:nvSpPr>
        <cdr:cNvPr id="2" name="17 CuadroTexto"/>
        <cdr:cNvSpPr txBox="1"/>
      </cdr:nvSpPr>
      <cdr:spPr>
        <a:xfrm>
          <a:off x="7162800" y="590550"/>
          <a:ext cx="2333625" cy="56197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0.23625</cdr:x>
      <cdr:y>0.0325</cdr:y>
    </cdr:from>
    <cdr:to>
      <cdr:x>0.77225</cdr:x>
      <cdr:y>0.1165</cdr:y>
    </cdr:to>
    <cdr:sp macro="" textlink="">
      <cdr:nvSpPr>
        <cdr:cNvPr id="2" name="1 CuadroTexto"/>
        <cdr:cNvSpPr txBox="1"/>
      </cdr:nvSpPr>
      <cdr:spPr>
        <a:xfrm>
          <a:off x="1724025" y="142875"/>
          <a:ext cx="3914775" cy="371475"/>
        </a:xfrm>
        <a:prstGeom prst="rect">
          <a:avLst/>
        </a:prstGeom>
        <a:ln>
          <a:noFill/>
        </a:ln>
      </cdr:spPr>
      <cdr:txBody>
        <a:bodyPr vertOverflow="clip" wrap="square" rtlCol="0"/>
        <a:lstStyle/>
        <a:p>
          <a:r>
            <a:rPr lang="es-CO" sz="1600" b="1"/>
            <a:t>NÚMERO DE CONTRATOS CELEBRADOS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2286000</xdr:colOff>
      <xdr:row>2</xdr:row>
      <xdr:rowOff>114300</xdr:rowOff>
    </xdr:to>
    <xdr:pic>
      <xdr:nvPicPr>
        <xdr:cNvPr id="19" name="18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2219325"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85725</xdr:colOff>
      <xdr:row>45</xdr:row>
      <xdr:rowOff>0</xdr:rowOff>
    </xdr:from>
    <xdr:ext cx="2209800" cy="1123950"/>
    <xdr:pic>
      <xdr:nvPicPr>
        <xdr:cNvPr id="8" name="7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211175"/>
          <a:ext cx="22098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57150</xdr:colOff>
      <xdr:row>48</xdr:row>
      <xdr:rowOff>85725</xdr:rowOff>
    </xdr:from>
    <xdr:to>
      <xdr:col>0</xdr:col>
      <xdr:colOff>8382000</xdr:colOff>
      <xdr:row>60</xdr:row>
      <xdr:rowOff>76200</xdr:rowOff>
    </xdr:to>
    <xdr:graphicFrame macro="">
      <xdr:nvGraphicFramePr>
        <xdr:cNvPr id="4" name="3 Gráfico"/>
        <xdr:cNvGraphicFramePr/>
      </xdr:nvGraphicFramePr>
      <xdr:xfrm>
        <a:off x="57150" y="14344650"/>
        <a:ext cx="8324850" cy="37052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180975</xdr:rowOff>
    </xdr:from>
    <xdr:to>
      <xdr:col>0</xdr:col>
      <xdr:colOff>9763125</xdr:colOff>
      <xdr:row>84</xdr:row>
      <xdr:rowOff>85725</xdr:rowOff>
    </xdr:to>
    <xdr:graphicFrame macro="">
      <xdr:nvGraphicFramePr>
        <xdr:cNvPr id="5" name="4 Gráfico"/>
        <xdr:cNvGraphicFramePr/>
      </xdr:nvGraphicFramePr>
      <xdr:xfrm>
        <a:off x="66675" y="18154650"/>
        <a:ext cx="9696450" cy="4476750"/>
      </xdr:xfrm>
      <a:graphic>
        <a:graphicData uri="http://schemas.openxmlformats.org/drawingml/2006/chart">
          <c:chart xmlns:c="http://schemas.openxmlformats.org/drawingml/2006/chart" r:id="rId3"/>
        </a:graphicData>
      </a:graphic>
    </xdr:graphicFrame>
    <xdr:clientData/>
  </xdr:twoCellAnchor>
  <xdr:twoCellAnchor>
    <xdr:from>
      <xdr:col>0</xdr:col>
      <xdr:colOff>9915525</xdr:colOff>
      <xdr:row>60</xdr:row>
      <xdr:rowOff>180975</xdr:rowOff>
    </xdr:from>
    <xdr:to>
      <xdr:col>5</xdr:col>
      <xdr:colOff>733425</xdr:colOff>
      <xdr:row>84</xdr:row>
      <xdr:rowOff>85725</xdr:rowOff>
    </xdr:to>
    <xdr:graphicFrame macro="">
      <xdr:nvGraphicFramePr>
        <xdr:cNvPr id="13" name="12 Gráfico"/>
        <xdr:cNvGraphicFramePr/>
      </xdr:nvGraphicFramePr>
      <xdr:xfrm>
        <a:off x="9915525" y="18154650"/>
        <a:ext cx="7305675" cy="4476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20consultaProceso('23-11-13581968')" TargetMode="External" /><Relationship Id="rId2" Type="http://schemas.openxmlformats.org/officeDocument/2006/relationships/hyperlink" Target="javascript:%20consultaProceso('23-11-13574001')" TargetMode="External" /><Relationship Id="rId3" Type="http://schemas.openxmlformats.org/officeDocument/2006/relationships/hyperlink" Target="javascript:%20consultaProceso('23-1-228359')" TargetMode="External" /><Relationship Id="rId4" Type="http://schemas.openxmlformats.org/officeDocument/2006/relationships/hyperlink" Target="javascript:%20consultaProceso('23-11-13553076')" TargetMode="External" /><Relationship Id="rId5" Type="http://schemas.openxmlformats.org/officeDocument/2006/relationships/hyperlink" Target="javascript:%20consultaProceso('23-12-13591170')" TargetMode="External" /><Relationship Id="rId6" Type="http://schemas.openxmlformats.org/officeDocument/2006/relationships/hyperlink" Target="javascript:%20consultaProceso('23-11-13546214')" TargetMode="External" /><Relationship Id="rId7" Type="http://schemas.openxmlformats.org/officeDocument/2006/relationships/hyperlink" Target="https://www.contratos.gov.co/consultas/detalleProceso.do?numConstancia=23-11-13581968&amp;g-recaptcha-response=03AKH6MREiRwBAosG6YBJCkAuHTkSeueIsIU2ix46zzhI7e0bvWORF-nNYyDfMtMAQRqDfsTb2IQm9nUsS-YmlMrS2qTsPXL3GLDJ2hBZmWKLERA5Cv2EB4o5MO5rnoxRf8EAzsSTFUGNodBoBBrscrLIxv8Oz2zJdVD0_e_7srKMTz_1uSvi9kzBDld771TjG_CtjNpDPdhJI4CIyEwACOb9jUNmaix8PeEk77fLUNHFLE_2tIQbzXEEJyR-IthpHzRUQkF2K33PmsLRZefpim3EjKStUO4vVMC7QsiAbV0R1imduZZYLdAHCbt2I9Ujirh0fWkQGxvFt4ryZ_S-aN_HXVSmndMKB3nFh3Ui2jRHDDTFtdDnlcdJ9NJVgRkm9XApZlZ_tyZENljafqfmnaw8iv4zZY083JgoaSGkHf087lWkBj0kKbEnT3POtZH9XvF3iOuXxeUwpRN2b6_zz8e31h4i2rwpDkN8bzuIvt4y9cHJuw77FOgMKIFDzfbmDQMOD_smnNsrlc2lBuYTIiCGpvwQPXZmq5w" TargetMode="External" /><Relationship Id="rId8" Type="http://schemas.openxmlformats.org/officeDocument/2006/relationships/hyperlink" Target="https://www.contratos.gov.co/consultas/detalleProceso.do?numConstancia=23-11-13574001&amp;g-recaptcha-response=03AKH6MRHYl6tIXQ-qeBCTDa0FzB9xWrdgDYVhbhJkKVeX2JGDDuD9rDKVxq2xsFw6fDcHki-dBZGHQb4Dk5e0daLdGkKr3Q2WKg3RyZ-Lrhabf37rGyDbzmQ2KGkjKltoCxi_NLQT7a9Y2mZoUkVIw1VdEdeMqwBGPM_F2Q09WZIDSD0qG9SJL1jUAiGHnNMQAUf9lj1uKkF--Sq6JHGhbDBlTQgmOtfDtXCzhr5NmgKY4-unimeQfi-vjzCuFr00ReqaDny1Vin1Ht5S76adsuscWLpclja1232INjzNMkuaprKE_2Fj01JF3c4sdVN7nLFFKQnnymqbBYo-KYpNZD4OFGAPZ-BeJslmldA2FMFWIXnLO1h3x8sbxVROuMBqHa-1KJKgoKRweovBPY1kj_8y4EzDLQOe9UzuCs1SVwtuUl02wehtJv3OlkdaATitSknDiYf_1w1g_6EA8PIh1874KKBv4PMCiJ_QPxY5hDb0rMxkF-zCwEjX8cbuggUAMjTixMvWAmS_iZd64F7Fu0--tB5IwG6kJil9YXT14JGl7Wsexr0UL6U" TargetMode="External" /><Relationship Id="rId9" Type="http://schemas.openxmlformats.org/officeDocument/2006/relationships/hyperlink" Target="javascript:%20consultaProceso('23-1-228359')" TargetMode="External" /><Relationship Id="rId10" Type="http://schemas.openxmlformats.org/officeDocument/2006/relationships/hyperlink" Target="https://www.contratos.gov.co/consultas/detalleProceso.do?numConstancia=23-11-13553076&amp;g-recaptcha-response=03AKH6MRGJaXs8V5l8yNrU8zfnBF7i_Q1owuX6hZxY6xlbGS3JK53qqeexgqIWiZfldDYQdUgD8ltmHYQ3pSrr6Fmuif2ZZZvXimBxrKqUnKkOHvRihytL_Ca51T3MpdIwZYk3zgAhYNstA0cso_LDKeWXeN0RN-yENInCl4rSiIFDr7ACzOl-7YGxfDGTifIlMchNtlITHTwpl0wGXW8yFzkheFVjG0IR9899ECNBg-7CU3xOhDd-JTm1-orMfxleMms8cAqItTetGOVlWck7tPa5u0rERuy5xdPKIrR7yEnHwJmYCoSAE9RfcJz5yWEqjmSOKsAUAXMQKnQHE5ca0RY0X41xR0Ei4fYLmKK6aGLUhn95IvLDXRFJJsJgcFnuJVKuCM9-ORrhOTu55ZSr64kWheGCNLhCxgb3dJDimYD7Qi_PXeqFjXJPF8es8byrvlMgOuFTSdwshpdIOYKyoHs57Mgi8ELOt33JuuFv5uSVBP4SgIuHMsHjwoR-Wp4WfFiZGf-ZE3VY2xu72jVaIQEKm0ULaIRE4qd3uq-qHZ2u0lX4fWjA7y4" TargetMode="External" /><Relationship Id="rId11" Type="http://schemas.openxmlformats.org/officeDocument/2006/relationships/hyperlink" Target="https://www.contratos.gov.co/consultas/detalleProceso.do?numConstancia=23-12-13591170&amp;g-recaptcha-response=03AKH6MREvuMfeL2Yg1bJG_LUudUcBMMoIcnnK3AzYSgKbK0eTn0km7laY_OCZgKxdz5mLpBf-ubMw3k28uqX4RgBenRvKqzD5hdkpMiFS7_Baexrc_wWKVs--BCFsS2yqUZNREWu7i4J6HczZLR-ht5jmYTCxyd4hsl69-pqSLRtJAQtdpo7drx6rcojvvJp3b-2tbr6c4l7qtXaZdCMMTmV0S0rEszXKQ3E-gb9MQA6srnx_PjL1T_x-0gYT3GwtV_UsBSukQXWLNvgk4ND0qtyJJt9etLeB8gb_z1XYvobmqAIZbJy7abTPok1R9WZIPYZaqyONh5Iw3ewW7qr1t69brNGloK4BPrTsYKN2MnW7CcQO5XRP1fuAKwbwkN8UlRu0RVdQNf-DDFzhtmxZ4PCFtEMFjupBRdlcs8cCePOXtd8LAFOgCnteYVrUA-MLffW4zL1dCZbosSnlZgEJ1Ke3l_uSlnuHv8BOZQ9ERaXrB6FVYypFOBSaN-1KaOYHMZR0ER17yf2LtYpHFvI-Ve-PmNY3FzO-kGAFpeSvV_9EsfhpO-Hfz18" TargetMode="External" /><Relationship Id="rId12" Type="http://schemas.openxmlformats.org/officeDocument/2006/relationships/hyperlink" Target="https://www.contratos.gov.co/consultas/detalleProceso.do?numConstancia=23-11-13546214&amp;g-recaptcha-response=03AKH6MRH3tjnVIjgNYVU-tU2GZms0lhPZEoFqi3zs848VVhkOU08wyzipK8OdMHkpPt7r_EIAajfScXyZe1flvVShQBbQToIgYR4SAD_FDYSxT7KHM70pqNJGpdV4Nu_giTWu977bG5VeHHH2Wd_EdeiV6qSF5NDoTx83Eh_L0tVV-M6GzQfbzyg6b7NBPwjDplkXwwi9eq3veQFu-Oa97KZ8IW1hLnNMIba3_NrzCzkQ9Kteml2AcozXPsGMM30Wm6088seCCE8TW203_uW3ES68PmckmyePgIm_efUXSyqzeNXslJWZ8UBZZ1Uz5OpLW1PVzEne6S1sA64Yu6ygiavruyuVRP2UnMjnCShE3P9tiURUMzGxf15Jk1o7vdBCXGMDp1XAsgRXXOk5VktnDXUVdAZ1S1XCEV0Fsitm7eW99rLMAJrM3FQhq8Zao2nX5TC98VMe487QdbbtN5jOvMQjpCMVetoynTziQatGtyzYB1Ub5zg5OnCm_3Qg8xdvfIGI109--1m4qruX-UDjAt6dNskjSAOyfPqttRfRzC4sCSvFXbqTyls" TargetMode="External" /><Relationship Id="rId13" Type="http://schemas.openxmlformats.org/officeDocument/2006/relationships/hyperlink" Target="mailto:contratos@briceno-antioquia.gov.co" TargetMode="External" /><Relationship Id="rId14" Type="http://schemas.openxmlformats.org/officeDocument/2006/relationships/hyperlink" Target="mailto:serviciospublicos@sanvicente-antioquia.gov.co" TargetMode="External" /><Relationship Id="rId15" Type="http://schemas.openxmlformats.org/officeDocument/2006/relationships/hyperlink" Target="mailto:planeacionyobraspublicas@titiribi-antioquia.gov.co" TargetMode="External" /><Relationship Id="rId16" Type="http://schemas.openxmlformats.org/officeDocument/2006/relationships/hyperlink" Target="mailto:planeacion@concepcion-antioquia.gov.co" TargetMode="External" /><Relationship Id="rId17" Type="http://schemas.openxmlformats.org/officeDocument/2006/relationships/hyperlink" Target="mailto:CONTRATACION@LIBORINA-ANTIOQUIA.GOV.CO" TargetMode="External" /><Relationship Id="rId18" Type="http://schemas.openxmlformats.org/officeDocument/2006/relationships/hyperlink" Target="javascript:%20consultaProceso('23-11-13581985')" TargetMode="External" /><Relationship Id="rId19" Type="http://schemas.openxmlformats.org/officeDocument/2006/relationships/hyperlink" Target="javascript:%20consultaProceso('23-21-36999')" TargetMode="External" /><Relationship Id="rId20" Type="http://schemas.openxmlformats.org/officeDocument/2006/relationships/hyperlink" Target="javascript:%20consultaProceso('23-11-13589844')" TargetMode="External" /><Relationship Id="rId21" Type="http://schemas.openxmlformats.org/officeDocument/2006/relationships/hyperlink" Target="javascript:%20consultaProceso('23-4-13594962')" TargetMode="External" /><Relationship Id="rId22" Type="http://schemas.openxmlformats.org/officeDocument/2006/relationships/hyperlink" Target="https://www.contratos.gov.co/consultas/detalleProceso.do?numConstancia=23-11-13581985&amp;g-recaptcha-response=03AKH6MRHURKllsJkvBMz7B7sa4zWxwafA1ZB8QvmSSX5WBX6sPuozCohYwElfcO9RnUDZbuV0a24yXylgF-8JY127Hqf-5tsjhHdPeHooUEQ4ZeDFlzTKqC6Pgd0PHF-RBk5YiXtdvXFDMfSQuGF9ln-Oji2DlyCHDP0gewlrQamkTIM1HDmvO-o5vaQL55EomFec1RVOP05lm92RMUrP9qYdGmTlW0pjEQ8q-xovOaVZqgEQb8YY4xYzFKgTnplvv9INuYPVCG3yrDa3HIjWsSWACX7sv2_x57egkdZLqeu8oTw6McDGgf4_jog_11TEevx0LyA8MJTueUgCWJHs3Gq1XvQN_R2ABhlTid3Ezo6Aa35Nko_sVaAoJNbb6pv6FpL6xpINCPqc8tQY7H71cRCUeqNIBAAiQWALn4T4j3fXQa8IwDV5EqoqXn5wp266T8JfqRLkitWb_ueFE5ah6GFWDOyd69wugDQKOd3BN-sEKxYislvgxxyQeZYa1AOqX3fUQvj_8TrU0EQewYw4GBfDEwwOBrD7Vw" TargetMode="External" /><Relationship Id="rId23" Type="http://schemas.openxmlformats.org/officeDocument/2006/relationships/hyperlink" Target="https://www.contratos.gov.co/consultas/detalleProceso.do?numConstancia=23-21-36999&amp;g-recaptcha-response=03AKH6MRHOjDcQNXzJv3D8srLCz4SDjD_OFyJwjZ3YuYzdMe3IX8hx0Wy-hEPqEKR3Hegz6fsioZWNOQKtcY9ofaMYkUegrelXqfVrvV_74qVE58jRx8geLs_OF7uZ-bWwhjygWLWlxJCiPTODGyHhx9bMMfbQNGxh8QYJ5r0AE7x3whFGjqULIweOMYtAs_ASeMJ1mR9eNFc0TuT4gZ4JH-gWnzDspWmnHmAFa0VQ5UL6EbDfPyxeknEsaNE3qQkO2wIFNxHseVqNYloljvwpGWAoqvcL1F5LIO52WUiIRcdMSCOJ9AqroBLo9FLaqqpvh1oj3CO7y0Vru-u71n95ETLI-gOL_Uh1DwEiSzcAjXyF9JVNaljiFnOSgkbeDVQAhjpmXpfgHecfwLFSRJc4RmzJZ4cXQbOkIe1dRftMumRGDTUC08ZdkFtV3ErzcNWUvR3LPDxeKCGScXDvFjjB_qmOE-As7kz2xht0OGHArom-SYgKlQQIYbSPETnUwRptvTEYZu1F5GCk98nxgHxj8kgX4Xbdnf5_ZA" TargetMode="External" /><Relationship Id="rId24" Type="http://schemas.openxmlformats.org/officeDocument/2006/relationships/hyperlink" Target="https://www.contratos.gov.co/consultas/detalleProceso.do?numConstancia=23-11-13589844&amp;g-recaptcha-response=03AKH6MREX7r448b71y1C1HIhSubxkK9i2T2oXq3de37dap6t_VyJ0939RsI8EGJwQfhmZw8sky5llDnhX9n-XHpzFntXdTKdED9HaFASUeEx1bs6Fr2A3oLvKOJ1qiI2kJa1u2cTOIXSK9sw7-zItht5wFZFrbVn-nLg1ARrHDz69U0tkwerDb2jlExOYcC1_0IYlYByc8ztn7P4Kaic2ZWmBASSXbFURaf_8zRN3lgDUMH8tG6gcshtG0BNap84p8UCUGRX6qun_ihXfHGWH2pzHv3otfSQGL9CKBpkXCYOjcsZZMGr8U6w4B7EYCoqZKkINl2Ruwjt8lO35mIBq-j8DHNugl2CZJ_mk_MPbKwIow8uxGFWOuFXUpaOw5MYK5oawveq9Mua6ULMGJvz-OxqVPtLrLafUSMrrAhGj1dSj3Iati8cRVYGOFPSDJafu1kDjqoy57vkwsj7sQu0B0PX_w6VMMGBLeqBSaKXkJvD51rbyEhRx_1aaXKwu1Rd_8b6zizuktNTM-juHBz_nAk-ozJ4_9-cJdA" TargetMode="External" /><Relationship Id="rId25" Type="http://schemas.openxmlformats.org/officeDocument/2006/relationships/hyperlink" Target="https://www.contratos.gov.co/consultas/detalleProceso.do?numConstancia=23-4-13594962&amp;g-recaptcha-response=03AKH6MRHNo66G3MvLl5Ywlb2--31HainEflRahZB8zQdNqPPIzdBgih8-tXUSoB5eQGz8s8yj1lPldcCH-d3u2Edtno2TqfC4NlBs_FKUqXQLVuFPF1TvZV76HCzzpFg4Fp_8CHtwhTFwFNEa2sLNGVa-KmID05F-SXUO5rnmHxGWZUxWXtr_nkWhtegrMy8LYrd6eeEv5ABwSgXPQ_tRhAhq2QYLB03ooeD9YrCJE5QfUvXAVKWtTPvZIRxZVmYAA3c8AYaOIMBHHS5hWDXcBY_TgSIwaTd0hHQ-J6jlX8607tEm2dm-_qzRQVccuCxyq41wQUXWnlfd9LAR5wy5rs9flkgFpBmJQbqZtpyzjyJMxKj8n0tOiIYyL1QeCnEfXJ5_1P5k4yFvmuWcNR0w3EtCLTosjTqoLQTTv0L3iukJ7VR6xqJ-NTQElt-egi_iwVqY-NPKzlgK_wmso4cS03cHQd1TDPeMKSBCk2pZT-pgKzhUFjN_aUpCCJrApJM29Zgp5ioNIW_Om6TMeTERyq8hzQ3t7PV-tg" TargetMode="External" /><Relationship Id="rId26" Type="http://schemas.openxmlformats.org/officeDocument/2006/relationships/hyperlink" Target="mailto:planeacion@angelopolis-antioquia.gov.co" TargetMode="External" /><Relationship Id="rId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consultaProceso('23-11-13572582')" TargetMode="External" /><Relationship Id="rId2" Type="http://schemas.openxmlformats.org/officeDocument/2006/relationships/hyperlink" Target="javascript:%20consultaProceso('23-13-13591518')" TargetMode="External" /><Relationship Id="rId3" Type="http://schemas.openxmlformats.org/officeDocument/2006/relationships/hyperlink" Target="javascript:%20consultaProceso('23-4-13595251')" TargetMode="External" /><Relationship Id="rId4" Type="http://schemas.openxmlformats.org/officeDocument/2006/relationships/hyperlink" Target="https://www.contratos.gov.co/consultas/detalleProceso.do?numConstancia=23-11-13572582&amp;g-recaptcha-response=03AKH6MREsfvJ3Rni8zeTzLZ_f9BeOOv99TatztOXKQgIzOgLzGuCq8ZhxdEzWPh8pAskfprZT8dvi120cEjc5qtJWDXtT4QQZm6i-4SPAGStP-c146DdQiddbYKOI_LZH0G_rW6Gb4xw5DRHhEhOSoKWJcsu7B6NveB8Vy16upXbruhQSHjkyw7TSfKRfTE0CfT0_9GzZmdXX1TuL6CwESjM2VF2IVqjSdmXmcEtfVe8fxf7apTRke7cBPok977szOOdy4xH9IRVhyIZMUK0M7FLHWVn6_3rqBVWgUT46HanLsiDp0lkixvQvC3Wvuf1r1_IBrgh_Lr1CX0DaRN4FMUE-M8yrE5HLEGHDn9ljpyAp5Sgf96bnR1EUxWMyQyA_ILwoh9bBWTjroS1uWrm4vYG9vMUmpeAUONLny3UBnvS0nC0ma7-tioC0GhAC4X8dyYqmXcjgd_rrMaYWrz16UqNugT7fvJCL91CjxFNSRAiExGd8MUFrwx6keEOJTJqGmPS-mpCkDhSsDbJa3wQ5E4UPw6dXROvoiw" TargetMode="External" /><Relationship Id="rId5" Type="http://schemas.openxmlformats.org/officeDocument/2006/relationships/hyperlink" Target="https://www.contratos.gov.co/consultas/detalleProceso.do?numConstancia=23-13-13591518&amp;g-recaptcha-response=03AKH6MREU_hS303qs6QPgbPopNGoHMJA0ie0znTjwbVDNXdb7HTzzpO6IS2SdJCYlA7_gxwT2SEQuiwElct70bu_t1n7h242SEV_y2bo9RKy6IRZxF3fII6hshTPXTymiO8O7bcuSZVvcahPIgfJhtSv7IYic_ljCLiGTvsbNRQonF0WJTXG6bMtxjNial6fFjXwzhI8xxYoiaq8vfXXk5_w9TOfSMYrYAejuOe473K868MRgO2NzZlVTvvgmnSc1zrCW4VOtDoyx8pqSjJFuldBHkvJZlK50QksA-bRSU0qg7V9tRpJaB9G9kUUhdJjp8h3zWoIggEmcVq5LyJq7NxHgJOhf5poqX84qYHySbVlA5zD6q2lXBzBiOWCXMEDvo25GIeuflAqWt53yTG1wET3BI2hJ_PTUIsZ2ldDX3IDkv0368iQmkbVkUz2eRszuZgSniOZ90AuB611MOgpsGShLdqWFzY3fqL7ESBvNXovE6fLIHJ_3nwvEgb0SG5i99RA_gOSQZqf4Wri91boHphetgQI_VC3blQ" TargetMode="External" /><Relationship Id="rId6" Type="http://schemas.openxmlformats.org/officeDocument/2006/relationships/hyperlink" Target="https://www.contratos.gov.co/consultas/detalleProceso.do?numConstancia=23-4-13595251&amp;g-recaptcha-response=03AKH6MRHNhs8U6r6SnlWT2dW9bND5JHNXfbefdl7FL2fZvOx3p9vuj2cI26p6VaY41UjFp5yoNC5fK7m2yeB2gALUqgqBz2ezYTj4nvSm87PYLxYKd9uhoYgqqcPdh_BMaTJB-ZF1fdm_TElk9HJxi-OcbSr5sNFg2-vRyxmtU-K6qf4CrGhd-AJ7p-fJr3f6f_6k8Mef5-vPbnxvsim-Be5ELf3Frqzt6gTV28yB4bPHS3SqJjIKxS0Ylpx0shT3P7RutIv2_V6weG2irKDbFxQo1ZjJFXrQVd76TajJOzvkPL1a6w1KL7F8Pwq780O71Z_g7dppZ2qW5L-BUtuBflkhcYxQVNSAu8-6AZzYVtXXQHFWowe5PlOk1_jvRDjnSi7O35alR2TuYSzU0eL6qW_vVIcqqN78VfXZzR44_kbE6lWgV-4EtMH3MAT_Bc2BRM59zY88lBReCgBBNBigUXnMmcaQxMagR-eLmUu9ilWYOKNnPXOhxEnZ0eXW9dxKMFjuGEkS6GpYCo63zfGR_iPrmaaQJtKJrw" TargetMode="External" /><Relationship Id="rId7" Type="http://schemas.openxmlformats.org/officeDocument/2006/relationships/hyperlink" Target="mailto:contratos@arboletes-antioquia.gov.co" TargetMode="External" /><Relationship Id="rId8" Type="http://schemas.openxmlformats.org/officeDocument/2006/relationships/hyperlink" Target="mailto:CONTACTO@CCURABA.ORG.CO" TargetMode="External" /><Relationship Id="rId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86"/>
  <sheetViews>
    <sheetView showGridLines="0" tabSelected="1" zoomScale="70" zoomScaleNormal="70" zoomScaleSheetLayoutView="85" workbookViewId="0" topLeftCell="A1">
      <selection activeCell="E43" sqref="E43"/>
    </sheetView>
  </sheetViews>
  <sheetFormatPr defaultColWidth="11.421875" defaultRowHeight="15"/>
  <cols>
    <col min="1" max="1" width="152.57421875" style="0" customWidth="1"/>
    <col min="2" max="2" width="20.140625" style="88" bestFit="1" customWidth="1"/>
    <col min="3" max="3" width="30.00390625" style="79" bestFit="1" customWidth="1"/>
    <col min="4" max="4" width="21.00390625" style="88" customWidth="1"/>
    <col min="5" max="5" width="23.57421875" style="79" customWidth="1"/>
    <col min="6" max="6" width="23.28125" style="88" customWidth="1"/>
    <col min="7" max="7" width="27.421875" style="79" customWidth="1"/>
    <col min="8" max="8" width="24.140625" style="88" customWidth="1"/>
    <col min="9" max="9" width="27.00390625" style="79" customWidth="1"/>
    <col min="10" max="10" width="22.7109375" style="88" customWidth="1"/>
    <col min="11" max="11" width="27.7109375" style="79" customWidth="1"/>
    <col min="12" max="12" width="22.140625" style="88" customWidth="1"/>
    <col min="13" max="13" width="30.8515625" style="79" customWidth="1"/>
    <col min="14" max="14" width="11.7109375" style="88" bestFit="1" customWidth="1"/>
    <col min="15" max="15" width="25.140625" style="79" customWidth="1"/>
    <col min="16" max="16" width="11.7109375" style="88" bestFit="1" customWidth="1"/>
    <col min="17" max="17" width="33.28125" style="79" customWidth="1"/>
    <col min="18" max="18" width="14.7109375" style="88" customWidth="1"/>
    <col min="19" max="19" width="29.28125" style="79" customWidth="1"/>
    <col min="20" max="20" width="11.7109375" style="88" bestFit="1" customWidth="1"/>
    <col min="21" max="21" width="26.140625" style="79" customWidth="1"/>
    <col min="22" max="22" width="11.7109375" style="88" bestFit="1" customWidth="1"/>
    <col min="23" max="23" width="26.421875" style="79" customWidth="1"/>
    <col min="24" max="24" width="11.7109375" style="88" bestFit="1" customWidth="1"/>
    <col min="25" max="25" width="28.57421875" style="79" customWidth="1"/>
    <col min="26" max="26" width="11.7109375" style="88" bestFit="1" customWidth="1"/>
    <col min="27" max="27" width="31.421875" style="79" customWidth="1"/>
    <col min="28" max="28" width="17.7109375" style="88" customWidth="1"/>
    <col min="29" max="29" width="26.7109375" style="79" customWidth="1"/>
    <col min="30" max="30" width="11.7109375" style="88" bestFit="1" customWidth="1"/>
    <col min="31" max="31" width="27.7109375" style="79" customWidth="1"/>
    <col min="32" max="32" width="11.57421875" style="88" customWidth="1"/>
    <col min="33" max="33" width="24.7109375" style="79" customWidth="1"/>
    <col min="34" max="34" width="11.7109375" style="88" bestFit="1" customWidth="1"/>
    <col min="35" max="35" width="23.28125" style="79" bestFit="1" customWidth="1"/>
    <col min="36" max="36" width="11.7109375" style="88" bestFit="1" customWidth="1"/>
    <col min="37" max="37" width="23.28125" style="79" bestFit="1" customWidth="1"/>
  </cols>
  <sheetData>
    <row r="1" spans="1:3" ht="45.75" customHeight="1">
      <c r="A1" s="120" t="s">
        <v>35</v>
      </c>
      <c r="B1" s="120"/>
      <c r="C1" s="120"/>
    </row>
    <row r="2" spans="1:3" ht="33.75">
      <c r="A2" s="120" t="s">
        <v>80</v>
      </c>
      <c r="B2" s="120"/>
      <c r="C2" s="120"/>
    </row>
    <row r="3" ht="30.75" customHeight="1"/>
    <row r="4" ht="25.8">
      <c r="A4" s="7" t="s">
        <v>26</v>
      </c>
    </row>
    <row r="5" spans="1:41" s="5" customFormat="1" ht="31.5" customHeight="1">
      <c r="A5" s="8" t="s">
        <v>25</v>
      </c>
      <c r="B5" s="116" t="s">
        <v>48</v>
      </c>
      <c r="C5" s="116"/>
      <c r="D5" s="115" t="s">
        <v>81</v>
      </c>
      <c r="E5" s="116"/>
      <c r="F5" s="115" t="s">
        <v>68</v>
      </c>
      <c r="G5" s="116"/>
      <c r="H5" s="115" t="s">
        <v>63</v>
      </c>
      <c r="I5" s="116"/>
      <c r="J5" s="115" t="s">
        <v>61</v>
      </c>
      <c r="K5" s="116"/>
      <c r="L5" s="115" t="s">
        <v>54</v>
      </c>
      <c r="M5" s="116"/>
      <c r="N5" s="115" t="s">
        <v>52</v>
      </c>
      <c r="O5" s="116"/>
      <c r="P5" s="115" t="s">
        <v>51</v>
      </c>
      <c r="Q5" s="116"/>
      <c r="R5" s="118"/>
      <c r="S5" s="119"/>
      <c r="T5" s="118"/>
      <c r="U5" s="119"/>
      <c r="V5" s="118"/>
      <c r="W5" s="119"/>
      <c r="X5" s="118"/>
      <c r="Y5" s="119"/>
      <c r="Z5" s="118"/>
      <c r="AA5" s="119"/>
      <c r="AB5" s="118"/>
      <c r="AC5" s="119"/>
      <c r="AD5" s="118"/>
      <c r="AE5" s="119"/>
      <c r="AF5" s="118"/>
      <c r="AG5" s="119"/>
      <c r="AH5" s="118"/>
      <c r="AI5" s="119"/>
      <c r="AJ5" s="118"/>
      <c r="AK5" s="119"/>
      <c r="AL5" s="118"/>
      <c r="AM5" s="119"/>
      <c r="AN5" s="118"/>
      <c r="AO5" s="118"/>
    </row>
    <row r="6" spans="2:41" s="5" customFormat="1" ht="32.25" customHeight="1">
      <c r="B6" s="89" t="s">
        <v>20</v>
      </c>
      <c r="C6" s="81" t="s">
        <v>21</v>
      </c>
      <c r="D6" s="89" t="s">
        <v>20</v>
      </c>
      <c r="E6" s="81" t="s">
        <v>21</v>
      </c>
      <c r="F6" s="89" t="s">
        <v>20</v>
      </c>
      <c r="G6" s="81" t="s">
        <v>21</v>
      </c>
      <c r="H6" s="89" t="s">
        <v>20</v>
      </c>
      <c r="I6" s="81" t="s">
        <v>21</v>
      </c>
      <c r="J6" s="89" t="s">
        <v>20</v>
      </c>
      <c r="K6" s="81" t="s">
        <v>21</v>
      </c>
      <c r="L6" s="89" t="s">
        <v>20</v>
      </c>
      <c r="M6" s="81" t="s">
        <v>21</v>
      </c>
      <c r="N6" s="89" t="s">
        <v>20</v>
      </c>
      <c r="O6" s="81" t="s">
        <v>21</v>
      </c>
      <c r="P6" s="89" t="s">
        <v>20</v>
      </c>
      <c r="Q6" s="81" t="s">
        <v>21</v>
      </c>
      <c r="R6" s="4"/>
      <c r="S6" s="20"/>
      <c r="T6" s="4"/>
      <c r="U6" s="20"/>
      <c r="V6" s="4"/>
      <c r="W6" s="20"/>
      <c r="X6" s="4"/>
      <c r="Y6" s="20"/>
      <c r="Z6" s="4"/>
      <c r="AA6" s="20"/>
      <c r="AB6" s="4"/>
      <c r="AC6" s="20"/>
      <c r="AD6" s="4"/>
      <c r="AE6" s="20"/>
      <c r="AF6" s="4"/>
      <c r="AG6" s="20"/>
      <c r="AH6" s="4"/>
      <c r="AI6" s="20"/>
      <c r="AJ6" s="4"/>
      <c r="AK6" s="20"/>
      <c r="AL6" s="4"/>
      <c r="AM6" s="20"/>
      <c r="AN6" s="4"/>
      <c r="AO6" s="20"/>
    </row>
    <row r="7" spans="1:41" ht="21">
      <c r="A7" s="6" t="s">
        <v>17</v>
      </c>
      <c r="B7" s="90">
        <f>P7+N7+L7+J7+H7+F7+D7</f>
        <v>1</v>
      </c>
      <c r="C7" s="82">
        <f>Q7+O7+M7+K7+I7+G7+E7</f>
        <v>1200000000</v>
      </c>
      <c r="D7" s="17">
        <v>0</v>
      </c>
      <c r="E7" s="82">
        <v>0</v>
      </c>
      <c r="F7" s="17">
        <v>0</v>
      </c>
      <c r="G7" s="82">
        <v>0</v>
      </c>
      <c r="H7" s="17">
        <v>1</v>
      </c>
      <c r="I7" s="82">
        <v>1200000000</v>
      </c>
      <c r="J7" s="17">
        <v>0</v>
      </c>
      <c r="K7" s="82">
        <v>0</v>
      </c>
      <c r="L7" s="17">
        <v>0</v>
      </c>
      <c r="M7" s="82">
        <v>0</v>
      </c>
      <c r="N7" s="17">
        <v>0</v>
      </c>
      <c r="O7" s="82">
        <v>0</v>
      </c>
      <c r="P7" s="17">
        <v>0</v>
      </c>
      <c r="Q7" s="82">
        <v>0</v>
      </c>
      <c r="R7" s="21"/>
      <c r="S7" s="22"/>
      <c r="T7" s="21"/>
      <c r="U7" s="22"/>
      <c r="V7" s="21"/>
      <c r="W7" s="22"/>
      <c r="X7" s="21"/>
      <c r="Y7" s="22"/>
      <c r="Z7" s="23"/>
      <c r="AA7" s="22"/>
      <c r="AB7" s="21"/>
      <c r="AC7" s="24"/>
      <c r="AD7" s="25"/>
      <c r="AE7" s="22"/>
      <c r="AF7" s="25"/>
      <c r="AG7" s="24"/>
      <c r="AH7" s="26"/>
      <c r="AI7" s="22"/>
      <c r="AJ7" s="27"/>
      <c r="AK7" s="28"/>
      <c r="AL7" s="27"/>
      <c r="AM7" s="28"/>
      <c r="AN7" s="27"/>
      <c r="AO7" s="28"/>
    </row>
    <row r="8" spans="1:41" ht="21">
      <c r="A8" s="6" t="s">
        <v>23</v>
      </c>
      <c r="B8" s="90">
        <f aca="true" t="shared" si="0" ref="B8:B11">P8+N8+L8+J8+H8+F8+D8</f>
        <v>1</v>
      </c>
      <c r="C8" s="82">
        <f aca="true" t="shared" si="1" ref="C8:C11">Q8+O8+M8+K8+I8+G8+E8</f>
        <v>271768289</v>
      </c>
      <c r="D8" s="17">
        <v>0</v>
      </c>
      <c r="E8" s="82">
        <v>0</v>
      </c>
      <c r="F8" s="17">
        <v>0</v>
      </c>
      <c r="G8" s="82">
        <v>0</v>
      </c>
      <c r="H8" s="17">
        <v>1</v>
      </c>
      <c r="I8" s="82">
        <v>271768289</v>
      </c>
      <c r="J8" s="17">
        <v>0</v>
      </c>
      <c r="K8" s="82">
        <v>0</v>
      </c>
      <c r="L8" s="17">
        <v>0</v>
      </c>
      <c r="M8" s="82">
        <v>0</v>
      </c>
      <c r="N8" s="17">
        <v>0</v>
      </c>
      <c r="O8" s="82">
        <v>0</v>
      </c>
      <c r="P8" s="17">
        <v>0</v>
      </c>
      <c r="Q8" s="82">
        <v>0</v>
      </c>
      <c r="R8" s="21"/>
      <c r="S8" s="22"/>
      <c r="T8" s="21"/>
      <c r="U8" s="22"/>
      <c r="V8" s="21"/>
      <c r="W8" s="22"/>
      <c r="X8" s="21"/>
      <c r="Y8" s="22"/>
      <c r="Z8" s="23"/>
      <c r="AA8" s="22"/>
      <c r="AB8" s="21"/>
      <c r="AC8" s="24"/>
      <c r="AD8" s="25"/>
      <c r="AE8" s="22"/>
      <c r="AF8" s="25"/>
      <c r="AG8" s="24"/>
      <c r="AH8" s="26"/>
      <c r="AI8" s="22"/>
      <c r="AJ8" s="27"/>
      <c r="AK8" s="28"/>
      <c r="AL8" s="27"/>
      <c r="AM8" s="28"/>
      <c r="AN8" s="27"/>
      <c r="AO8" s="28"/>
    </row>
    <row r="9" spans="1:41" ht="21">
      <c r="A9" s="6" t="s">
        <v>22</v>
      </c>
      <c r="B9" s="90">
        <f t="shared" si="0"/>
        <v>1</v>
      </c>
      <c r="C9" s="82">
        <f t="shared" si="1"/>
        <v>1346306096</v>
      </c>
      <c r="D9" s="17">
        <v>0</v>
      </c>
      <c r="E9" s="82">
        <v>0</v>
      </c>
      <c r="F9" s="17">
        <v>1</v>
      </c>
      <c r="G9" s="82">
        <v>1346306096</v>
      </c>
      <c r="H9" s="17">
        <v>0</v>
      </c>
      <c r="I9" s="82">
        <v>0</v>
      </c>
      <c r="J9" s="17">
        <v>0</v>
      </c>
      <c r="K9" s="82">
        <v>0</v>
      </c>
      <c r="L9" s="17">
        <v>0</v>
      </c>
      <c r="M9" s="82">
        <v>0</v>
      </c>
      <c r="N9" s="17">
        <v>0</v>
      </c>
      <c r="O9" s="82">
        <v>0</v>
      </c>
      <c r="P9" s="17">
        <v>0</v>
      </c>
      <c r="Q9" s="82">
        <v>0</v>
      </c>
      <c r="R9" s="21"/>
      <c r="S9" s="22"/>
      <c r="T9" s="21"/>
      <c r="U9" s="22"/>
      <c r="V9" s="21"/>
      <c r="W9" s="22"/>
      <c r="X9" s="21"/>
      <c r="Y9" s="22"/>
      <c r="Z9" s="23"/>
      <c r="AA9" s="22"/>
      <c r="AB9" s="21"/>
      <c r="AC9" s="24"/>
      <c r="AD9" s="25"/>
      <c r="AE9" s="22"/>
      <c r="AF9" s="25"/>
      <c r="AG9" s="24"/>
      <c r="AH9" s="26"/>
      <c r="AI9" s="22"/>
      <c r="AJ9" s="27"/>
      <c r="AK9" s="28"/>
      <c r="AL9" s="27"/>
      <c r="AM9" s="28"/>
      <c r="AN9" s="27"/>
      <c r="AO9" s="28"/>
    </row>
    <row r="10" spans="1:41" ht="21">
      <c r="A10" s="6" t="s">
        <v>18</v>
      </c>
      <c r="B10" s="90">
        <f t="shared" si="0"/>
        <v>14</v>
      </c>
      <c r="C10" s="82">
        <f t="shared" si="1"/>
        <v>7690500176</v>
      </c>
      <c r="D10" s="17">
        <v>4</v>
      </c>
      <c r="E10" s="82">
        <v>1430163481</v>
      </c>
      <c r="F10" s="17">
        <v>2</v>
      </c>
      <c r="G10" s="82">
        <v>612928156</v>
      </c>
      <c r="H10" s="17">
        <v>2</v>
      </c>
      <c r="I10" s="82">
        <v>2051783558</v>
      </c>
      <c r="J10" s="17">
        <v>3</v>
      </c>
      <c r="K10" s="82">
        <v>641656421</v>
      </c>
      <c r="L10" s="17">
        <v>1</v>
      </c>
      <c r="M10" s="82">
        <v>2289501000</v>
      </c>
      <c r="N10" s="17">
        <v>2</v>
      </c>
      <c r="O10" s="82">
        <v>664467560</v>
      </c>
      <c r="P10" s="17">
        <v>0</v>
      </c>
      <c r="Q10" s="82">
        <v>0</v>
      </c>
      <c r="R10" s="21"/>
      <c r="S10" s="22"/>
      <c r="T10" s="21"/>
      <c r="U10" s="22"/>
      <c r="V10" s="21"/>
      <c r="W10" s="22"/>
      <c r="X10" s="21"/>
      <c r="Y10" s="22"/>
      <c r="Z10" s="23"/>
      <c r="AA10" s="22"/>
      <c r="AB10" s="21"/>
      <c r="AC10" s="24"/>
      <c r="AD10" s="25"/>
      <c r="AE10" s="22"/>
      <c r="AF10" s="25"/>
      <c r="AG10" s="24"/>
      <c r="AH10" s="26"/>
      <c r="AI10" s="22"/>
      <c r="AJ10" s="27"/>
      <c r="AK10" s="28"/>
      <c r="AL10" s="27"/>
      <c r="AM10" s="28"/>
      <c r="AN10" s="27"/>
      <c r="AO10" s="28"/>
    </row>
    <row r="11" spans="1:41" ht="21">
      <c r="A11" s="6" t="s">
        <v>19</v>
      </c>
      <c r="B11" s="90">
        <f t="shared" si="0"/>
        <v>17</v>
      </c>
      <c r="C11" s="82">
        <f t="shared" si="1"/>
        <v>10311359819.86</v>
      </c>
      <c r="D11" s="17">
        <v>1</v>
      </c>
      <c r="E11" s="82">
        <v>280480000</v>
      </c>
      <c r="F11" s="17">
        <v>8</v>
      </c>
      <c r="G11" s="82">
        <v>5499532030.860001</v>
      </c>
      <c r="H11" s="17">
        <v>3</v>
      </c>
      <c r="I11" s="82">
        <v>534658306</v>
      </c>
      <c r="J11" s="17">
        <v>0</v>
      </c>
      <c r="K11" s="82">
        <v>0</v>
      </c>
      <c r="L11" s="17">
        <v>2</v>
      </c>
      <c r="M11" s="82">
        <v>1031064196</v>
      </c>
      <c r="N11" s="17">
        <v>0</v>
      </c>
      <c r="O11" s="82">
        <v>0</v>
      </c>
      <c r="P11" s="17">
        <v>3</v>
      </c>
      <c r="Q11" s="82">
        <v>2965625287</v>
      </c>
      <c r="R11" s="21"/>
      <c r="S11" s="22"/>
      <c r="T11" s="21"/>
      <c r="U11" s="22"/>
      <c r="V11" s="21"/>
      <c r="W11" s="22"/>
      <c r="X11" s="21"/>
      <c r="Y11" s="22"/>
      <c r="Z11" s="23"/>
      <c r="AA11" s="22"/>
      <c r="AB11" s="21"/>
      <c r="AC11" s="24"/>
      <c r="AD11" s="25"/>
      <c r="AE11" s="22"/>
      <c r="AF11" s="25"/>
      <c r="AG11" s="24"/>
      <c r="AH11" s="26"/>
      <c r="AI11" s="22"/>
      <c r="AJ11" s="27"/>
      <c r="AK11" s="28"/>
      <c r="AL11" s="27"/>
      <c r="AM11" s="28"/>
      <c r="AN11" s="27"/>
      <c r="AO11" s="28"/>
    </row>
    <row r="12" spans="1:41" ht="21">
      <c r="A12" s="9" t="s">
        <v>31</v>
      </c>
      <c r="B12" s="91">
        <f aca="true" t="shared" si="2" ref="B12:P12">SUM(B7:B11)</f>
        <v>34</v>
      </c>
      <c r="C12" s="83">
        <f t="shared" si="2"/>
        <v>20819934380.86</v>
      </c>
      <c r="D12" s="18">
        <f>SUM(D7:D11)</f>
        <v>5</v>
      </c>
      <c r="E12" s="83">
        <f>SUM(E7:E11)</f>
        <v>1710643481</v>
      </c>
      <c r="F12" s="18">
        <f>SUM(F7:F11)</f>
        <v>11</v>
      </c>
      <c r="G12" s="83">
        <f>SUM(G7:G11)</f>
        <v>7458766282.860001</v>
      </c>
      <c r="H12" s="18">
        <f>SUM(H7:H11)</f>
        <v>7</v>
      </c>
      <c r="I12" s="83">
        <f>SUM(I7:I11)</f>
        <v>4058210153</v>
      </c>
      <c r="J12" s="18">
        <f aca="true" t="shared" si="3" ref="J12:O12">SUM(J7:J11)</f>
        <v>3</v>
      </c>
      <c r="K12" s="83">
        <f t="shared" si="3"/>
        <v>641656421</v>
      </c>
      <c r="L12" s="18">
        <f t="shared" si="3"/>
        <v>3</v>
      </c>
      <c r="M12" s="83">
        <f t="shared" si="3"/>
        <v>3320565196</v>
      </c>
      <c r="N12" s="18">
        <f t="shared" si="3"/>
        <v>2</v>
      </c>
      <c r="O12" s="83">
        <f t="shared" si="3"/>
        <v>664467560</v>
      </c>
      <c r="P12" s="18">
        <f t="shared" si="2"/>
        <v>3</v>
      </c>
      <c r="Q12" s="83">
        <f>SUM(Q7:Q11)</f>
        <v>2965625287</v>
      </c>
      <c r="R12" s="29"/>
      <c r="S12" s="30"/>
      <c r="T12" s="29"/>
      <c r="U12" s="30"/>
      <c r="V12" s="29"/>
      <c r="W12" s="30"/>
      <c r="X12" s="29"/>
      <c r="Y12" s="30"/>
      <c r="Z12" s="31"/>
      <c r="AA12" s="30"/>
      <c r="AB12" s="29"/>
      <c r="AC12" s="32"/>
      <c r="AD12" s="33"/>
      <c r="AE12" s="30"/>
      <c r="AF12" s="33"/>
      <c r="AG12" s="32"/>
      <c r="AH12" s="34"/>
      <c r="AI12" s="30"/>
      <c r="AJ12" s="35"/>
      <c r="AK12" s="36"/>
      <c r="AL12" s="35"/>
      <c r="AM12" s="36"/>
      <c r="AN12" s="35"/>
      <c r="AO12" s="36"/>
    </row>
    <row r="13" spans="4:37" ht="15">
      <c r="D13"/>
      <c r="E13"/>
      <c r="F13"/>
      <c r="G13"/>
      <c r="H13"/>
      <c r="I13"/>
      <c r="J13"/>
      <c r="K13"/>
      <c r="L13"/>
      <c r="M13"/>
      <c r="N13"/>
      <c r="O13"/>
      <c r="P13"/>
      <c r="Q13"/>
      <c r="R13"/>
      <c r="S13"/>
      <c r="T13"/>
      <c r="U13"/>
      <c r="V13"/>
      <c r="W13"/>
      <c r="X13"/>
      <c r="Y13"/>
      <c r="Z13"/>
      <c r="AA13"/>
      <c r="AB13"/>
      <c r="AC13"/>
      <c r="AD13"/>
      <c r="AE13"/>
      <c r="AF13"/>
      <c r="AG13"/>
      <c r="AH13"/>
      <c r="AI13"/>
      <c r="AJ13"/>
      <c r="AK13"/>
    </row>
    <row r="14" spans="4:37" ht="15">
      <c r="D14"/>
      <c r="E14"/>
      <c r="F14"/>
      <c r="G14"/>
      <c r="H14"/>
      <c r="I14"/>
      <c r="J14"/>
      <c r="K14"/>
      <c r="L14"/>
      <c r="M14"/>
      <c r="N14"/>
      <c r="O14"/>
      <c r="P14"/>
      <c r="Q14"/>
      <c r="R14"/>
      <c r="S14"/>
      <c r="T14"/>
      <c r="U14"/>
      <c r="V14"/>
      <c r="W14"/>
      <c r="X14"/>
      <c r="Y14"/>
      <c r="Z14"/>
      <c r="AA14"/>
      <c r="AB14"/>
      <c r="AC14"/>
      <c r="AD14"/>
      <c r="AE14"/>
      <c r="AF14"/>
      <c r="AG14"/>
      <c r="AH14"/>
      <c r="AI14"/>
      <c r="AJ14"/>
      <c r="AK14"/>
    </row>
    <row r="15" spans="1:37" ht="25.8" customHeight="1">
      <c r="A15" s="7" t="s">
        <v>28</v>
      </c>
      <c r="D15"/>
      <c r="E15"/>
      <c r="F15"/>
      <c r="G15"/>
      <c r="H15"/>
      <c r="I15"/>
      <c r="J15"/>
      <c r="K15"/>
      <c r="L15"/>
      <c r="M15"/>
      <c r="N15"/>
      <c r="O15"/>
      <c r="P15"/>
      <c r="Q15"/>
      <c r="R15"/>
      <c r="S15"/>
      <c r="T15"/>
      <c r="U15"/>
      <c r="V15"/>
      <c r="W15"/>
      <c r="X15"/>
      <c r="Y15"/>
      <c r="Z15"/>
      <c r="AA15"/>
      <c r="AB15"/>
      <c r="AC15"/>
      <c r="AD15"/>
      <c r="AE15"/>
      <c r="AF15"/>
      <c r="AG15"/>
      <c r="AH15"/>
      <c r="AI15"/>
      <c r="AJ15"/>
      <c r="AK15"/>
    </row>
    <row r="16" spans="1:42" s="5" customFormat="1" ht="31.5" customHeight="1">
      <c r="A16" s="8" t="s">
        <v>29</v>
      </c>
      <c r="B16" s="116" t="s">
        <v>48</v>
      </c>
      <c r="C16" s="116"/>
      <c r="D16" s="115" t="s">
        <v>81</v>
      </c>
      <c r="E16" s="116"/>
      <c r="F16" s="115" t="s">
        <v>68</v>
      </c>
      <c r="G16" s="116"/>
      <c r="H16" s="115" t="s">
        <v>63</v>
      </c>
      <c r="I16" s="116"/>
      <c r="J16" s="115" t="s">
        <v>61</v>
      </c>
      <c r="K16" s="116"/>
      <c r="L16" s="115" t="s">
        <v>54</v>
      </c>
      <c r="M16" s="116"/>
      <c r="N16" s="115" t="s">
        <v>52</v>
      </c>
      <c r="O16" s="116"/>
      <c r="P16" s="115" t="s">
        <v>51</v>
      </c>
      <c r="Q16" s="116"/>
      <c r="R16" s="118"/>
      <c r="S16" s="119"/>
      <c r="T16" s="118"/>
      <c r="U16" s="119"/>
      <c r="V16" s="118"/>
      <c r="W16" s="119"/>
      <c r="X16" s="118"/>
      <c r="Y16" s="119"/>
      <c r="Z16" s="118"/>
      <c r="AA16" s="119"/>
      <c r="AB16" s="118"/>
      <c r="AC16" s="119"/>
      <c r="AD16" s="118"/>
      <c r="AE16" s="119"/>
      <c r="AF16" s="118"/>
      <c r="AG16" s="119"/>
      <c r="AH16" s="118"/>
      <c r="AI16" s="119"/>
      <c r="AJ16" s="118"/>
      <c r="AK16" s="119"/>
      <c r="AL16" s="118"/>
      <c r="AM16" s="119"/>
      <c r="AN16" s="118"/>
      <c r="AO16" s="118"/>
      <c r="AP16"/>
    </row>
    <row r="17" spans="2:42" s="5" customFormat="1" ht="32.25" customHeight="1">
      <c r="B17" s="89" t="s">
        <v>20</v>
      </c>
      <c r="C17" s="81" t="s">
        <v>21</v>
      </c>
      <c r="D17" s="89" t="s">
        <v>20</v>
      </c>
      <c r="E17" s="81" t="s">
        <v>21</v>
      </c>
      <c r="F17" s="89" t="s">
        <v>20</v>
      </c>
      <c r="G17" s="81" t="s">
        <v>21</v>
      </c>
      <c r="H17" s="89" t="s">
        <v>20</v>
      </c>
      <c r="I17" s="81" t="s">
        <v>21</v>
      </c>
      <c r="J17" s="89" t="s">
        <v>20</v>
      </c>
      <c r="K17" s="81" t="s">
        <v>21</v>
      </c>
      <c r="L17" s="89" t="s">
        <v>20</v>
      </c>
      <c r="M17" s="81" t="s">
        <v>21</v>
      </c>
      <c r="N17" s="89" t="s">
        <v>20</v>
      </c>
      <c r="O17" s="81" t="s">
        <v>21</v>
      </c>
      <c r="P17" s="89" t="s">
        <v>20</v>
      </c>
      <c r="Q17" s="81" t="s">
        <v>21</v>
      </c>
      <c r="R17" s="4"/>
      <c r="S17" s="20"/>
      <c r="T17" s="4"/>
      <c r="U17" s="20"/>
      <c r="V17" s="4"/>
      <c r="W17" s="20"/>
      <c r="X17" s="4"/>
      <c r="Y17" s="20"/>
      <c r="Z17" s="4"/>
      <c r="AA17" s="20"/>
      <c r="AB17" s="4"/>
      <c r="AC17" s="20"/>
      <c r="AD17" s="4"/>
      <c r="AE17" s="20"/>
      <c r="AF17" s="4"/>
      <c r="AG17" s="20"/>
      <c r="AH17" s="4"/>
      <c r="AI17" s="20"/>
      <c r="AJ17" s="4"/>
      <c r="AK17" s="20"/>
      <c r="AL17" s="4"/>
      <c r="AM17" s="20"/>
      <c r="AN17" s="4"/>
      <c r="AO17" s="20"/>
      <c r="AP17"/>
    </row>
    <row r="18" spans="1:41" ht="21" customHeight="1">
      <c r="A18" s="6" t="s">
        <v>17</v>
      </c>
      <c r="B18" s="90">
        <f>P18+N18+L18+J18+H18+F18+D18</f>
        <v>0</v>
      </c>
      <c r="C18" s="82">
        <f>Q18+O18+M18+K18+I18+G18+E18</f>
        <v>0</v>
      </c>
      <c r="D18" s="17">
        <v>0</v>
      </c>
      <c r="E18" s="82">
        <v>0</v>
      </c>
      <c r="F18" s="17">
        <v>0</v>
      </c>
      <c r="G18" s="82">
        <v>0</v>
      </c>
      <c r="H18" s="17">
        <v>0</v>
      </c>
      <c r="I18" s="82">
        <v>0</v>
      </c>
      <c r="J18" s="17">
        <v>0</v>
      </c>
      <c r="K18" s="82">
        <v>0</v>
      </c>
      <c r="L18" s="17">
        <v>0</v>
      </c>
      <c r="M18" s="82">
        <v>0</v>
      </c>
      <c r="N18" s="17">
        <v>0</v>
      </c>
      <c r="O18" s="82">
        <v>0</v>
      </c>
      <c r="P18" s="17">
        <v>0</v>
      </c>
      <c r="Q18" s="82">
        <v>0</v>
      </c>
      <c r="R18" s="21"/>
      <c r="S18" s="22"/>
      <c r="T18" s="21"/>
      <c r="U18" s="22"/>
      <c r="V18" s="21"/>
      <c r="W18" s="24"/>
      <c r="X18" s="21"/>
      <c r="Y18" s="22"/>
      <c r="Z18" s="23"/>
      <c r="AA18" s="22"/>
      <c r="AB18" s="21"/>
      <c r="AC18" s="24"/>
      <c r="AD18" s="21"/>
      <c r="AE18" s="22"/>
      <c r="AF18" s="25"/>
      <c r="AG18" s="24"/>
      <c r="AH18" s="26"/>
      <c r="AI18" s="24"/>
      <c r="AJ18" s="27"/>
      <c r="AK18" s="28"/>
      <c r="AL18" s="27"/>
      <c r="AM18" s="28"/>
      <c r="AN18" s="27"/>
      <c r="AO18" s="28"/>
    </row>
    <row r="19" spans="1:41" ht="21">
      <c r="A19" s="6" t="s">
        <v>23</v>
      </c>
      <c r="B19" s="90">
        <f aca="true" t="shared" si="4" ref="B19:B22">P19+N19+L19+J19+H19+F19+D19</f>
        <v>0</v>
      </c>
      <c r="C19" s="82">
        <f aca="true" t="shared" si="5" ref="C19:C22">Q19+O19+M19+K19+I19+G19+E19</f>
        <v>0</v>
      </c>
      <c r="D19" s="17">
        <v>0</v>
      </c>
      <c r="E19" s="82">
        <v>0</v>
      </c>
      <c r="F19" s="17">
        <v>0</v>
      </c>
      <c r="G19" s="82">
        <v>0</v>
      </c>
      <c r="H19" s="17">
        <v>0</v>
      </c>
      <c r="I19" s="82">
        <v>0</v>
      </c>
      <c r="J19" s="17">
        <v>0</v>
      </c>
      <c r="K19" s="82">
        <v>0</v>
      </c>
      <c r="L19" s="17">
        <v>0</v>
      </c>
      <c r="M19" s="82">
        <v>0</v>
      </c>
      <c r="N19" s="17">
        <v>0</v>
      </c>
      <c r="O19" s="82">
        <v>0</v>
      </c>
      <c r="P19" s="17">
        <v>0</v>
      </c>
      <c r="Q19" s="82">
        <v>0</v>
      </c>
      <c r="R19" s="21"/>
      <c r="S19" s="22"/>
      <c r="T19" s="21"/>
      <c r="U19" s="22"/>
      <c r="V19" s="21"/>
      <c r="W19" s="24"/>
      <c r="X19" s="21"/>
      <c r="Y19" s="22"/>
      <c r="Z19" s="23"/>
      <c r="AA19" s="22"/>
      <c r="AB19" s="21"/>
      <c r="AC19" s="24"/>
      <c r="AD19" s="21"/>
      <c r="AE19" s="22"/>
      <c r="AF19" s="25"/>
      <c r="AG19" s="24"/>
      <c r="AH19" s="26"/>
      <c r="AI19" s="24"/>
      <c r="AJ19" s="27"/>
      <c r="AK19" s="28"/>
      <c r="AL19" s="27"/>
      <c r="AM19" s="28"/>
      <c r="AN19" s="27"/>
      <c r="AO19" s="28"/>
    </row>
    <row r="20" spans="1:41" ht="21">
      <c r="A20" s="6" t="s">
        <v>22</v>
      </c>
      <c r="B20" s="90">
        <f t="shared" si="4"/>
        <v>0</v>
      </c>
      <c r="C20" s="82">
        <f t="shared" si="5"/>
        <v>0</v>
      </c>
      <c r="D20" s="17">
        <v>0</v>
      </c>
      <c r="E20" s="82">
        <v>0</v>
      </c>
      <c r="F20" s="17">
        <v>0</v>
      </c>
      <c r="G20" s="82">
        <v>0</v>
      </c>
      <c r="H20" s="17">
        <v>0</v>
      </c>
      <c r="I20" s="82">
        <v>0</v>
      </c>
      <c r="J20" s="17">
        <v>0</v>
      </c>
      <c r="K20" s="82">
        <v>0</v>
      </c>
      <c r="L20" s="17">
        <v>0</v>
      </c>
      <c r="M20" s="82">
        <v>0</v>
      </c>
      <c r="N20" s="17">
        <v>0</v>
      </c>
      <c r="O20" s="82">
        <v>0</v>
      </c>
      <c r="P20" s="17">
        <v>0</v>
      </c>
      <c r="Q20" s="82">
        <v>0</v>
      </c>
      <c r="R20" s="21"/>
      <c r="S20" s="22"/>
      <c r="T20" s="21"/>
      <c r="U20" s="22"/>
      <c r="V20" s="21"/>
      <c r="W20" s="24"/>
      <c r="X20" s="21"/>
      <c r="Y20" s="22"/>
      <c r="Z20" s="23"/>
      <c r="AA20" s="22"/>
      <c r="AB20" s="21"/>
      <c r="AC20" s="24"/>
      <c r="AD20" s="21"/>
      <c r="AE20" s="22"/>
      <c r="AF20" s="25"/>
      <c r="AG20" s="24"/>
      <c r="AH20" s="26"/>
      <c r="AI20" s="24"/>
      <c r="AJ20" s="27"/>
      <c r="AK20" s="28"/>
      <c r="AL20" s="27"/>
      <c r="AM20" s="28"/>
      <c r="AN20" s="27"/>
      <c r="AO20" s="28"/>
    </row>
    <row r="21" spans="1:41" ht="21">
      <c r="A21" s="6" t="s">
        <v>18</v>
      </c>
      <c r="B21" s="90">
        <f t="shared" si="4"/>
        <v>4</v>
      </c>
      <c r="C21" s="82">
        <f t="shared" si="5"/>
        <v>237356917</v>
      </c>
      <c r="D21" s="17">
        <v>1</v>
      </c>
      <c r="E21" s="82">
        <v>8426897</v>
      </c>
      <c r="F21" s="17">
        <v>0</v>
      </c>
      <c r="G21" s="82">
        <v>0</v>
      </c>
      <c r="H21" s="17">
        <v>3</v>
      </c>
      <c r="I21" s="82">
        <v>228930020</v>
      </c>
      <c r="J21" s="17">
        <v>0</v>
      </c>
      <c r="K21" s="82">
        <v>0</v>
      </c>
      <c r="L21" s="17">
        <v>0</v>
      </c>
      <c r="M21" s="82">
        <v>0</v>
      </c>
      <c r="N21" s="17">
        <v>0</v>
      </c>
      <c r="O21" s="82">
        <v>0</v>
      </c>
      <c r="P21" s="17">
        <v>0</v>
      </c>
      <c r="Q21" s="82">
        <v>0</v>
      </c>
      <c r="R21" s="21"/>
      <c r="S21" s="22"/>
      <c r="T21" s="21"/>
      <c r="U21" s="22"/>
      <c r="V21" s="21"/>
      <c r="W21" s="24"/>
      <c r="X21" s="21"/>
      <c r="Y21" s="22"/>
      <c r="Z21" s="23"/>
      <c r="AA21" s="22"/>
      <c r="AB21" s="21"/>
      <c r="AC21" s="24"/>
      <c r="AD21" s="21"/>
      <c r="AE21" s="22"/>
      <c r="AF21" s="25"/>
      <c r="AG21" s="24"/>
      <c r="AH21" s="26"/>
      <c r="AI21" s="37"/>
      <c r="AJ21" s="27"/>
      <c r="AK21" s="28"/>
      <c r="AL21" s="27"/>
      <c r="AM21" s="28"/>
      <c r="AN21" s="27"/>
      <c r="AO21" s="28"/>
    </row>
    <row r="22" spans="1:41" ht="21">
      <c r="A22" s="6" t="s">
        <v>19</v>
      </c>
      <c r="B22" s="90">
        <f t="shared" si="4"/>
        <v>0</v>
      </c>
      <c r="C22" s="82">
        <f t="shared" si="5"/>
        <v>0</v>
      </c>
      <c r="D22" s="17">
        <v>0</v>
      </c>
      <c r="E22" s="82">
        <v>0</v>
      </c>
      <c r="F22" s="17">
        <v>0</v>
      </c>
      <c r="G22" s="82">
        <v>0</v>
      </c>
      <c r="H22" s="17">
        <v>0</v>
      </c>
      <c r="I22" s="82">
        <v>0</v>
      </c>
      <c r="J22" s="17">
        <v>0</v>
      </c>
      <c r="K22" s="82">
        <v>0</v>
      </c>
      <c r="L22" s="17">
        <v>0</v>
      </c>
      <c r="M22" s="82">
        <v>0</v>
      </c>
      <c r="N22" s="17">
        <v>0</v>
      </c>
      <c r="O22" s="82">
        <v>0</v>
      </c>
      <c r="P22" s="17">
        <v>0</v>
      </c>
      <c r="Q22" s="82">
        <v>0</v>
      </c>
      <c r="R22" s="21"/>
      <c r="S22" s="22"/>
      <c r="T22" s="21"/>
      <c r="U22" s="22"/>
      <c r="V22" s="21"/>
      <c r="W22" s="24"/>
      <c r="X22" s="21"/>
      <c r="Y22" s="22"/>
      <c r="Z22" s="23"/>
      <c r="AA22" s="22"/>
      <c r="AB22" s="21"/>
      <c r="AC22" s="24"/>
      <c r="AD22" s="21"/>
      <c r="AE22" s="22"/>
      <c r="AF22" s="25"/>
      <c r="AG22" s="24"/>
      <c r="AH22" s="26"/>
      <c r="AI22" s="24"/>
      <c r="AJ22" s="27"/>
      <c r="AK22" s="28"/>
      <c r="AL22" s="27"/>
      <c r="AM22" s="28"/>
      <c r="AN22" s="27"/>
      <c r="AO22" s="28"/>
    </row>
    <row r="23" spans="1:41" ht="18.6" customHeight="1">
      <c r="A23" s="9" t="s">
        <v>32</v>
      </c>
      <c r="B23" s="18">
        <f aca="true" t="shared" si="6" ref="B23:P23">SUM(B18:B22)</f>
        <v>4</v>
      </c>
      <c r="C23" s="83">
        <f>SUM(C18:C22)</f>
        <v>237356917</v>
      </c>
      <c r="D23" s="18">
        <f>SUM(D18:D22)</f>
        <v>1</v>
      </c>
      <c r="E23" s="83">
        <f>SUM(E18:E22)</f>
        <v>8426897</v>
      </c>
      <c r="F23" s="18">
        <f>SUM(F18:F22)</f>
        <v>0</v>
      </c>
      <c r="G23" s="83">
        <f>SUM(G18:G22)</f>
        <v>0</v>
      </c>
      <c r="H23" s="18">
        <f>SUM(H18:H22)</f>
        <v>3</v>
      </c>
      <c r="I23" s="83">
        <f>SUM(I18:I22)</f>
        <v>228930020</v>
      </c>
      <c r="J23" s="18">
        <f aca="true" t="shared" si="7" ref="J23:O23">SUM(J18:J22)</f>
        <v>0</v>
      </c>
      <c r="K23" s="83">
        <f t="shared" si="7"/>
        <v>0</v>
      </c>
      <c r="L23" s="18">
        <f t="shared" si="7"/>
        <v>0</v>
      </c>
      <c r="M23" s="83">
        <f t="shared" si="7"/>
        <v>0</v>
      </c>
      <c r="N23" s="18">
        <f t="shared" si="7"/>
        <v>0</v>
      </c>
      <c r="O23" s="83">
        <f t="shared" si="7"/>
        <v>0</v>
      </c>
      <c r="P23" s="18">
        <f t="shared" si="6"/>
        <v>0</v>
      </c>
      <c r="Q23" s="83">
        <f>SUM(Q18:Q22)</f>
        <v>0</v>
      </c>
      <c r="R23" s="29"/>
      <c r="S23" s="30"/>
      <c r="T23" s="29"/>
      <c r="U23" s="30"/>
      <c r="V23" s="29"/>
      <c r="W23" s="32"/>
      <c r="X23" s="29"/>
      <c r="Y23" s="30"/>
      <c r="Z23" s="31"/>
      <c r="AA23" s="30"/>
      <c r="AB23" s="29"/>
      <c r="AC23" s="32"/>
      <c r="AD23" s="29"/>
      <c r="AE23" s="30"/>
      <c r="AF23" s="33"/>
      <c r="AG23" s="32"/>
      <c r="AH23" s="34"/>
      <c r="AI23" s="32"/>
      <c r="AJ23" s="35"/>
      <c r="AK23" s="36"/>
      <c r="AL23" s="35"/>
      <c r="AM23" s="36"/>
      <c r="AN23" s="35"/>
      <c r="AO23" s="36"/>
    </row>
    <row r="24" spans="4:37" ht="15">
      <c r="D24"/>
      <c r="E24"/>
      <c r="F24"/>
      <c r="G24"/>
      <c r="H24"/>
      <c r="I24"/>
      <c r="J24"/>
      <c r="K24"/>
      <c r="L24"/>
      <c r="M24"/>
      <c r="N24"/>
      <c r="O24"/>
      <c r="P24"/>
      <c r="Q24"/>
      <c r="R24"/>
      <c r="S24"/>
      <c r="T24"/>
      <c r="U24"/>
      <c r="V24"/>
      <c r="W24"/>
      <c r="X24"/>
      <c r="Y24"/>
      <c r="Z24"/>
      <c r="AA24"/>
      <c r="AB24"/>
      <c r="AC24"/>
      <c r="AD24"/>
      <c r="AE24"/>
      <c r="AF24"/>
      <c r="AG24"/>
      <c r="AH24"/>
      <c r="AI24"/>
      <c r="AJ24"/>
      <c r="AK24"/>
    </row>
    <row r="25" spans="4:37" ht="15">
      <c r="D25"/>
      <c r="E25"/>
      <c r="F25"/>
      <c r="G25"/>
      <c r="H25"/>
      <c r="I25"/>
      <c r="J25"/>
      <c r="K25"/>
      <c r="L25"/>
      <c r="M25"/>
      <c r="N25"/>
      <c r="O25"/>
      <c r="P25"/>
      <c r="Q25"/>
      <c r="R25"/>
      <c r="S25"/>
      <c r="T25"/>
      <c r="U25"/>
      <c r="V25"/>
      <c r="W25"/>
      <c r="X25"/>
      <c r="Y25"/>
      <c r="Z25"/>
      <c r="AA25"/>
      <c r="AB25"/>
      <c r="AC25"/>
      <c r="AD25"/>
      <c r="AE25"/>
      <c r="AF25"/>
      <c r="AG25"/>
      <c r="AH25"/>
      <c r="AI25"/>
      <c r="AJ25"/>
      <c r="AK25"/>
    </row>
    <row r="26" spans="1:37" ht="25.8">
      <c r="A26" s="7" t="s">
        <v>27</v>
      </c>
      <c r="D26"/>
      <c r="E26"/>
      <c r="F26"/>
      <c r="G26"/>
      <c r="H26"/>
      <c r="I26"/>
      <c r="J26"/>
      <c r="K26"/>
      <c r="L26"/>
      <c r="M26"/>
      <c r="N26"/>
      <c r="O26"/>
      <c r="P26"/>
      <c r="Q26"/>
      <c r="R26"/>
      <c r="S26"/>
      <c r="T26"/>
      <c r="U26"/>
      <c r="V26"/>
      <c r="W26"/>
      <c r="X26"/>
      <c r="Y26"/>
      <c r="Z26"/>
      <c r="AA26"/>
      <c r="AB26"/>
      <c r="AC26"/>
      <c r="AD26"/>
      <c r="AE26"/>
      <c r="AF26"/>
      <c r="AG26"/>
      <c r="AH26"/>
      <c r="AI26"/>
      <c r="AJ26"/>
      <c r="AK26"/>
    </row>
    <row r="27" spans="1:42" s="5" customFormat="1" ht="31.5" customHeight="1">
      <c r="A27" s="8" t="s">
        <v>30</v>
      </c>
      <c r="B27" s="116" t="s">
        <v>48</v>
      </c>
      <c r="C27" s="116"/>
      <c r="D27" s="115" t="s">
        <v>81</v>
      </c>
      <c r="E27" s="116"/>
      <c r="F27" s="115" t="s">
        <v>68</v>
      </c>
      <c r="G27" s="116"/>
      <c r="H27" s="115" t="s">
        <v>63</v>
      </c>
      <c r="I27" s="116"/>
      <c r="J27" s="115" t="s">
        <v>61</v>
      </c>
      <c r="K27" s="116"/>
      <c r="L27" s="115" t="s">
        <v>54</v>
      </c>
      <c r="M27" s="116"/>
      <c r="N27" s="115" t="s">
        <v>52</v>
      </c>
      <c r="O27" s="116"/>
      <c r="P27" s="115" t="s">
        <v>51</v>
      </c>
      <c r="Q27" s="116"/>
      <c r="R27" s="118"/>
      <c r="S27" s="119"/>
      <c r="T27" s="118"/>
      <c r="U27" s="119"/>
      <c r="V27" s="118"/>
      <c r="W27" s="119"/>
      <c r="X27" s="118"/>
      <c r="Y27" s="119"/>
      <c r="Z27" s="118"/>
      <c r="AA27" s="119"/>
      <c r="AB27" s="118"/>
      <c r="AC27" s="119"/>
      <c r="AD27" s="118"/>
      <c r="AE27" s="119"/>
      <c r="AF27" s="118"/>
      <c r="AG27" s="119"/>
      <c r="AH27" s="118"/>
      <c r="AI27" s="119"/>
      <c r="AJ27" s="118"/>
      <c r="AK27" s="119"/>
      <c r="AL27" s="118"/>
      <c r="AM27" s="119"/>
      <c r="AN27" s="118"/>
      <c r="AO27" s="118"/>
      <c r="AP27"/>
    </row>
    <row r="28" spans="2:42" s="5" customFormat="1" ht="32.25" customHeight="1">
      <c r="B28" s="89" t="s">
        <v>20</v>
      </c>
      <c r="C28" s="81" t="s">
        <v>21</v>
      </c>
      <c r="D28" s="89" t="s">
        <v>20</v>
      </c>
      <c r="E28" s="81" t="s">
        <v>21</v>
      </c>
      <c r="F28" s="89" t="s">
        <v>20</v>
      </c>
      <c r="G28" s="81" t="s">
        <v>21</v>
      </c>
      <c r="H28" s="89" t="s">
        <v>20</v>
      </c>
      <c r="I28" s="81" t="s">
        <v>21</v>
      </c>
      <c r="J28" s="89" t="s">
        <v>20</v>
      </c>
      <c r="K28" s="81" t="s">
        <v>21</v>
      </c>
      <c r="L28" s="89" t="s">
        <v>20</v>
      </c>
      <c r="M28" s="81" t="s">
        <v>21</v>
      </c>
      <c r="N28" s="89" t="s">
        <v>20</v>
      </c>
      <c r="O28" s="81" t="s">
        <v>21</v>
      </c>
      <c r="P28" s="89" t="s">
        <v>20</v>
      </c>
      <c r="Q28" s="81" t="s">
        <v>21</v>
      </c>
      <c r="R28" s="4"/>
      <c r="S28" s="20"/>
      <c r="T28" s="4"/>
      <c r="U28" s="20"/>
      <c r="V28" s="4"/>
      <c r="W28" s="20"/>
      <c r="X28" s="4"/>
      <c r="Y28" s="20"/>
      <c r="Z28" s="4"/>
      <c r="AA28" s="20"/>
      <c r="AB28" s="4"/>
      <c r="AC28" s="20"/>
      <c r="AD28" s="4"/>
      <c r="AE28" s="20"/>
      <c r="AF28" s="4"/>
      <c r="AG28" s="20"/>
      <c r="AH28" s="4"/>
      <c r="AI28" s="20"/>
      <c r="AJ28" s="4"/>
      <c r="AK28" s="20"/>
      <c r="AL28" s="4"/>
      <c r="AM28" s="20"/>
      <c r="AN28" s="4"/>
      <c r="AO28" s="20"/>
      <c r="AP28"/>
    </row>
    <row r="29" spans="1:41" ht="21">
      <c r="A29" s="6" t="s">
        <v>17</v>
      </c>
      <c r="B29" s="90">
        <f>P29+N29+L29+J29+H29+F29+D29</f>
        <v>1</v>
      </c>
      <c r="C29" s="82">
        <f>Q29+O29+M29+K29+I29+G29+E29</f>
        <v>1200000000</v>
      </c>
      <c r="D29" s="17">
        <f>D18+D7</f>
        <v>0</v>
      </c>
      <c r="E29" s="82">
        <f>E18+E7</f>
        <v>0</v>
      </c>
      <c r="F29" s="17">
        <f>F18+F7</f>
        <v>0</v>
      </c>
      <c r="G29" s="82">
        <f>G18+G7</f>
        <v>0</v>
      </c>
      <c r="H29" s="17">
        <f>H18+H7</f>
        <v>1</v>
      </c>
      <c r="I29" s="82">
        <f>I18+I7</f>
        <v>1200000000</v>
      </c>
      <c r="J29" s="17">
        <f>J18+J7</f>
        <v>0</v>
      </c>
      <c r="K29" s="82">
        <f>K18+K7</f>
        <v>0</v>
      </c>
      <c r="L29" s="17">
        <f>L18+L7</f>
        <v>0</v>
      </c>
      <c r="M29" s="82">
        <f>M18+M7</f>
        <v>0</v>
      </c>
      <c r="N29" s="17">
        <f>N18+N7</f>
        <v>0</v>
      </c>
      <c r="O29" s="82">
        <f>O18+O7</f>
        <v>0</v>
      </c>
      <c r="P29" s="17">
        <f>P18+P7</f>
        <v>0</v>
      </c>
      <c r="Q29" s="82">
        <f>Q18+Q7</f>
        <v>0</v>
      </c>
      <c r="R29" s="21"/>
      <c r="S29" s="22"/>
      <c r="T29" s="21"/>
      <c r="U29" s="22"/>
      <c r="V29" s="21"/>
      <c r="W29" s="22"/>
      <c r="X29" s="21"/>
      <c r="Y29" s="22"/>
      <c r="Z29" s="21"/>
      <c r="AA29" s="22"/>
      <c r="AB29" s="21"/>
      <c r="AC29" s="24"/>
      <c r="AD29" s="21"/>
      <c r="AE29" s="22"/>
      <c r="AF29" s="25"/>
      <c r="AG29" s="24"/>
      <c r="AH29" s="26"/>
      <c r="AI29" s="24"/>
      <c r="AJ29" s="27"/>
      <c r="AK29" s="28"/>
      <c r="AL29" s="27"/>
      <c r="AM29" s="28"/>
      <c r="AN29" s="27"/>
      <c r="AO29" s="28"/>
    </row>
    <row r="30" spans="1:41" ht="21">
      <c r="A30" s="6" t="s">
        <v>23</v>
      </c>
      <c r="B30" s="90">
        <f aca="true" t="shared" si="8" ref="B30:B33">P30+N30+L30+J30+H30+F30+D30</f>
        <v>1</v>
      </c>
      <c r="C30" s="82">
        <f aca="true" t="shared" si="9" ref="C30:C33">Q30+O30+M30+K30+I30+G30+E30</f>
        <v>271768289</v>
      </c>
      <c r="D30" s="17">
        <f aca="true" t="shared" si="10" ref="D30:E33">D19+D8</f>
        <v>0</v>
      </c>
      <c r="E30" s="82">
        <f t="shared" si="10"/>
        <v>0</v>
      </c>
      <c r="F30" s="17">
        <f>F19+F8</f>
        <v>0</v>
      </c>
      <c r="G30" s="82">
        <f>G19+G8</f>
        <v>0</v>
      </c>
      <c r="H30" s="17">
        <f>H19+H8</f>
        <v>1</v>
      </c>
      <c r="I30" s="82">
        <f>I19+I8</f>
        <v>271768289</v>
      </c>
      <c r="J30" s="17">
        <f>J19+J8</f>
        <v>0</v>
      </c>
      <c r="K30" s="82">
        <f>K19+K8</f>
        <v>0</v>
      </c>
      <c r="L30" s="17">
        <f>L19+L8</f>
        <v>0</v>
      </c>
      <c r="M30" s="82">
        <f>M19+M8</f>
        <v>0</v>
      </c>
      <c r="N30" s="17">
        <f>N19+N8</f>
        <v>0</v>
      </c>
      <c r="O30" s="82">
        <f>O19+O8</f>
        <v>0</v>
      </c>
      <c r="P30" s="17">
        <f>P19+P8</f>
        <v>0</v>
      </c>
      <c r="Q30" s="82">
        <f>Q19+Q8</f>
        <v>0</v>
      </c>
      <c r="R30" s="21"/>
      <c r="S30" s="22"/>
      <c r="T30" s="21"/>
      <c r="U30" s="22"/>
      <c r="V30" s="21"/>
      <c r="W30" s="22"/>
      <c r="X30" s="21"/>
      <c r="Y30" s="22"/>
      <c r="Z30" s="21"/>
      <c r="AA30" s="22"/>
      <c r="AB30" s="21"/>
      <c r="AC30" s="24"/>
      <c r="AD30" s="21"/>
      <c r="AE30" s="22"/>
      <c r="AF30" s="25"/>
      <c r="AG30" s="24"/>
      <c r="AH30" s="26"/>
      <c r="AI30" s="24"/>
      <c r="AJ30" s="27"/>
      <c r="AK30" s="28"/>
      <c r="AL30" s="27"/>
      <c r="AM30" s="28"/>
      <c r="AN30" s="27"/>
      <c r="AO30" s="28"/>
    </row>
    <row r="31" spans="1:41" ht="21">
      <c r="A31" s="6" t="s">
        <v>22</v>
      </c>
      <c r="B31" s="90">
        <f t="shared" si="8"/>
        <v>1</v>
      </c>
      <c r="C31" s="82">
        <f t="shared" si="9"/>
        <v>1346306096</v>
      </c>
      <c r="D31" s="17">
        <f t="shared" si="10"/>
        <v>0</v>
      </c>
      <c r="E31" s="82">
        <f t="shared" si="10"/>
        <v>0</v>
      </c>
      <c r="F31" s="17">
        <f>F20+F9</f>
        <v>1</v>
      </c>
      <c r="G31" s="82">
        <f>G20+G9</f>
        <v>1346306096</v>
      </c>
      <c r="H31" s="17">
        <f>H20+H9</f>
        <v>0</v>
      </c>
      <c r="I31" s="82">
        <f>I20+I9</f>
        <v>0</v>
      </c>
      <c r="J31" s="17">
        <f>J20+J9</f>
        <v>0</v>
      </c>
      <c r="K31" s="82">
        <f>K20+K9</f>
        <v>0</v>
      </c>
      <c r="L31" s="17">
        <f>L20+L9</f>
        <v>0</v>
      </c>
      <c r="M31" s="82">
        <f>M20+M9</f>
        <v>0</v>
      </c>
      <c r="N31" s="17">
        <f>N20+N9</f>
        <v>0</v>
      </c>
      <c r="O31" s="82">
        <f>O20+O9</f>
        <v>0</v>
      </c>
      <c r="P31" s="17">
        <f>P20+P9</f>
        <v>0</v>
      </c>
      <c r="Q31" s="82">
        <f>Q20+Q9</f>
        <v>0</v>
      </c>
      <c r="R31" s="21"/>
      <c r="S31" s="22"/>
      <c r="T31" s="21"/>
      <c r="U31" s="22"/>
      <c r="V31" s="21"/>
      <c r="W31" s="22"/>
      <c r="X31" s="21"/>
      <c r="Y31" s="22"/>
      <c r="Z31" s="21"/>
      <c r="AA31" s="22"/>
      <c r="AB31" s="21"/>
      <c r="AC31" s="24"/>
      <c r="AD31" s="21"/>
      <c r="AE31" s="22"/>
      <c r="AF31" s="25"/>
      <c r="AG31" s="24"/>
      <c r="AH31" s="26"/>
      <c r="AI31" s="24"/>
      <c r="AJ31" s="27"/>
      <c r="AK31" s="28"/>
      <c r="AL31" s="27"/>
      <c r="AM31" s="28"/>
      <c r="AN31" s="27"/>
      <c r="AO31" s="28"/>
    </row>
    <row r="32" spans="1:41" ht="21">
      <c r="A32" s="6" t="s">
        <v>18</v>
      </c>
      <c r="B32" s="90">
        <f t="shared" si="8"/>
        <v>18</v>
      </c>
      <c r="C32" s="82">
        <f t="shared" si="9"/>
        <v>7927857093</v>
      </c>
      <c r="D32" s="17">
        <f t="shared" si="10"/>
        <v>5</v>
      </c>
      <c r="E32" s="82">
        <f t="shared" si="10"/>
        <v>1438590378</v>
      </c>
      <c r="F32" s="17">
        <f>F21+F10</f>
        <v>2</v>
      </c>
      <c r="G32" s="82">
        <f>G21+G10</f>
        <v>612928156</v>
      </c>
      <c r="H32" s="17">
        <f>H21+H10</f>
        <v>5</v>
      </c>
      <c r="I32" s="82">
        <f>I21+I10</f>
        <v>2280713578</v>
      </c>
      <c r="J32" s="17">
        <f>J21+J10</f>
        <v>3</v>
      </c>
      <c r="K32" s="82">
        <f>K21+K10</f>
        <v>641656421</v>
      </c>
      <c r="L32" s="17">
        <f>L21+L10</f>
        <v>1</v>
      </c>
      <c r="M32" s="82">
        <f>M21+M10</f>
        <v>2289501000</v>
      </c>
      <c r="N32" s="17">
        <f>N21+N10</f>
        <v>2</v>
      </c>
      <c r="O32" s="82">
        <f>O21+O10</f>
        <v>664467560</v>
      </c>
      <c r="P32" s="17">
        <f>P21+P10</f>
        <v>0</v>
      </c>
      <c r="Q32" s="82">
        <f>Q21+Q10</f>
        <v>0</v>
      </c>
      <c r="R32" s="21"/>
      <c r="S32" s="22"/>
      <c r="T32" s="21"/>
      <c r="U32" s="22"/>
      <c r="V32" s="21"/>
      <c r="W32" s="22"/>
      <c r="X32" s="21"/>
      <c r="Y32" s="22"/>
      <c r="Z32" s="21"/>
      <c r="AA32" s="22"/>
      <c r="AB32" s="21"/>
      <c r="AC32" s="24"/>
      <c r="AD32" s="21"/>
      <c r="AE32" s="22"/>
      <c r="AF32" s="25"/>
      <c r="AG32" s="24"/>
      <c r="AH32" s="26"/>
      <c r="AI32" s="24"/>
      <c r="AJ32" s="27"/>
      <c r="AK32" s="28"/>
      <c r="AL32" s="27"/>
      <c r="AM32" s="28"/>
      <c r="AN32" s="27"/>
      <c r="AO32" s="28"/>
    </row>
    <row r="33" spans="1:41" ht="21">
      <c r="A33" s="6" t="s">
        <v>19</v>
      </c>
      <c r="B33" s="90">
        <f t="shared" si="8"/>
        <v>17</v>
      </c>
      <c r="C33" s="82">
        <f t="shared" si="9"/>
        <v>10311359819.86</v>
      </c>
      <c r="D33" s="17">
        <f t="shared" si="10"/>
        <v>1</v>
      </c>
      <c r="E33" s="82">
        <f t="shared" si="10"/>
        <v>280480000</v>
      </c>
      <c r="F33" s="17">
        <f>F22+F11</f>
        <v>8</v>
      </c>
      <c r="G33" s="82">
        <f>G22+G11</f>
        <v>5499532030.860001</v>
      </c>
      <c r="H33" s="17">
        <f>H22+H11</f>
        <v>3</v>
      </c>
      <c r="I33" s="82">
        <f>I22+I11</f>
        <v>534658306</v>
      </c>
      <c r="J33" s="17">
        <f>J22+J11</f>
        <v>0</v>
      </c>
      <c r="K33" s="82">
        <f>K22+K11</f>
        <v>0</v>
      </c>
      <c r="L33" s="17">
        <f>L22+L11</f>
        <v>2</v>
      </c>
      <c r="M33" s="82">
        <f>M22+M11</f>
        <v>1031064196</v>
      </c>
      <c r="N33" s="17">
        <f>N22+N11</f>
        <v>0</v>
      </c>
      <c r="O33" s="82">
        <f>O22+O11</f>
        <v>0</v>
      </c>
      <c r="P33" s="17">
        <f>P22+P11</f>
        <v>3</v>
      </c>
      <c r="Q33" s="82">
        <f>Q22+Q11</f>
        <v>2965625287</v>
      </c>
      <c r="R33" s="21"/>
      <c r="S33" s="22"/>
      <c r="T33" s="21"/>
      <c r="U33" s="22"/>
      <c r="V33" s="21"/>
      <c r="W33" s="22"/>
      <c r="X33" s="21"/>
      <c r="Y33" s="22"/>
      <c r="Z33" s="21"/>
      <c r="AA33" s="22"/>
      <c r="AB33" s="21"/>
      <c r="AC33" s="24"/>
      <c r="AD33" s="21"/>
      <c r="AE33" s="22"/>
      <c r="AF33" s="25"/>
      <c r="AG33" s="24"/>
      <c r="AH33" s="26"/>
      <c r="AI33" s="24"/>
      <c r="AJ33" s="27"/>
      <c r="AK33" s="28"/>
      <c r="AL33" s="27"/>
      <c r="AM33" s="28"/>
      <c r="AN33" s="27"/>
      <c r="AO33" s="28"/>
    </row>
    <row r="34" spans="1:41" ht="21" customHeight="1">
      <c r="A34" s="9" t="s">
        <v>33</v>
      </c>
      <c r="B34" s="91">
        <f aca="true" t="shared" si="11" ref="B34">SUM(B29:B33)</f>
        <v>38</v>
      </c>
      <c r="C34" s="83">
        <f>SUM(C29:C33)</f>
        <v>21057291297.86</v>
      </c>
      <c r="D34" s="18">
        <f>SUM(D29:D33)</f>
        <v>6</v>
      </c>
      <c r="E34" s="83">
        <f>SUM(E29:E33)</f>
        <v>1719070378</v>
      </c>
      <c r="F34" s="18">
        <f>SUM(F29:F33)</f>
        <v>11</v>
      </c>
      <c r="G34" s="83">
        <f>SUM(G29:G33)</f>
        <v>7458766282.860001</v>
      </c>
      <c r="H34" s="18">
        <f>SUM(H29:H33)</f>
        <v>10</v>
      </c>
      <c r="I34" s="83">
        <f>SUM(I29:I33)</f>
        <v>4287140173</v>
      </c>
      <c r="J34" s="18">
        <f aca="true" t="shared" si="12" ref="J34:O34">SUM(J29:J33)</f>
        <v>3</v>
      </c>
      <c r="K34" s="83">
        <f t="shared" si="12"/>
        <v>641656421</v>
      </c>
      <c r="L34" s="18">
        <f t="shared" si="12"/>
        <v>3</v>
      </c>
      <c r="M34" s="83">
        <f t="shared" si="12"/>
        <v>3320565196</v>
      </c>
      <c r="N34" s="18">
        <f t="shared" si="12"/>
        <v>2</v>
      </c>
      <c r="O34" s="83">
        <f t="shared" si="12"/>
        <v>664467560</v>
      </c>
      <c r="P34" s="18">
        <f aca="true" t="shared" si="13" ref="P34:Q34">SUM(P29:P33)</f>
        <v>3</v>
      </c>
      <c r="Q34" s="83">
        <f t="shared" si="13"/>
        <v>2965625287</v>
      </c>
      <c r="R34" s="29"/>
      <c r="S34" s="30"/>
      <c r="T34" s="29"/>
      <c r="U34" s="30"/>
      <c r="V34" s="29"/>
      <c r="W34" s="30"/>
      <c r="X34" s="29"/>
      <c r="Y34" s="30"/>
      <c r="Z34" s="29"/>
      <c r="AA34" s="30"/>
      <c r="AB34" s="29"/>
      <c r="AC34" s="32"/>
      <c r="AD34" s="29"/>
      <c r="AE34" s="30"/>
      <c r="AF34" s="33"/>
      <c r="AG34" s="32"/>
      <c r="AH34" s="34"/>
      <c r="AI34" s="32"/>
      <c r="AJ34" s="35"/>
      <c r="AK34" s="36"/>
      <c r="AL34" s="35"/>
      <c r="AM34" s="36"/>
      <c r="AN34" s="35"/>
      <c r="AO34" s="36"/>
    </row>
    <row r="35" spans="4:37" ht="15">
      <c r="D35"/>
      <c r="E35"/>
      <c r="F35"/>
      <c r="G35"/>
      <c r="H35"/>
      <c r="I35"/>
      <c r="J35"/>
      <c r="K35"/>
      <c r="L35"/>
      <c r="M35"/>
      <c r="N35"/>
      <c r="O35"/>
      <c r="P35"/>
      <c r="Q35"/>
      <c r="R35"/>
      <c r="S35"/>
      <c r="T35"/>
      <c r="U35"/>
      <c r="V35"/>
      <c r="W35"/>
      <c r="X35"/>
      <c r="Y35"/>
      <c r="Z35"/>
      <c r="AA35"/>
      <c r="AB35"/>
      <c r="AC35"/>
      <c r="AD35"/>
      <c r="AE35"/>
      <c r="AF35"/>
      <c r="AG35"/>
      <c r="AH35"/>
      <c r="AI35"/>
      <c r="AJ35"/>
      <c r="AK35"/>
    </row>
    <row r="36" spans="4:37" ht="15">
      <c r="D36"/>
      <c r="E36"/>
      <c r="F36"/>
      <c r="G36"/>
      <c r="H36"/>
      <c r="I36"/>
      <c r="J36"/>
      <c r="K36"/>
      <c r="L36"/>
      <c r="M36"/>
      <c r="N36"/>
      <c r="O36"/>
      <c r="P36"/>
      <c r="Q36"/>
      <c r="R36"/>
      <c r="S36"/>
      <c r="T36"/>
      <c r="U36"/>
      <c r="V36"/>
      <c r="W36"/>
      <c r="X36"/>
      <c r="Y36"/>
      <c r="Z36"/>
      <c r="AA36"/>
      <c r="AB36"/>
      <c r="AC36"/>
      <c r="AD36"/>
      <c r="AE36"/>
      <c r="AF36"/>
      <c r="AG36"/>
      <c r="AH36"/>
      <c r="AI36"/>
      <c r="AJ36"/>
      <c r="AK36"/>
    </row>
    <row r="37" spans="1:37" ht="25.8">
      <c r="A37" s="7" t="s">
        <v>34</v>
      </c>
      <c r="D37"/>
      <c r="E37"/>
      <c r="F37"/>
      <c r="G37"/>
      <c r="H37"/>
      <c r="I37"/>
      <c r="J37"/>
      <c r="K37"/>
      <c r="L37"/>
      <c r="M37"/>
      <c r="N37"/>
      <c r="O37"/>
      <c r="P37"/>
      <c r="Q37"/>
      <c r="R37"/>
      <c r="S37"/>
      <c r="T37"/>
      <c r="U37"/>
      <c r="V37"/>
      <c r="W37"/>
      <c r="X37"/>
      <c r="Y37"/>
      <c r="Z37"/>
      <c r="AA37"/>
      <c r="AB37"/>
      <c r="AC37"/>
      <c r="AD37"/>
      <c r="AE37"/>
      <c r="AF37"/>
      <c r="AG37"/>
      <c r="AH37"/>
      <c r="AI37"/>
      <c r="AJ37"/>
      <c r="AK37"/>
    </row>
    <row r="38" spans="1:42" s="5" customFormat="1" ht="31.5" customHeight="1">
      <c r="A38" s="8"/>
      <c r="B38" s="116" t="s">
        <v>48</v>
      </c>
      <c r="C38" s="116"/>
      <c r="D38" s="115" t="s">
        <v>81</v>
      </c>
      <c r="E38" s="116"/>
      <c r="F38" s="115" t="s">
        <v>68</v>
      </c>
      <c r="G38" s="116"/>
      <c r="H38" s="115" t="s">
        <v>63</v>
      </c>
      <c r="I38" s="116"/>
      <c r="J38" s="115" t="s">
        <v>61</v>
      </c>
      <c r="K38" s="116"/>
      <c r="L38" s="115" t="s">
        <v>54</v>
      </c>
      <c r="M38" s="116"/>
      <c r="N38" s="115" t="s">
        <v>52</v>
      </c>
      <c r="O38" s="116"/>
      <c r="P38" s="115" t="s">
        <v>51</v>
      </c>
      <c r="Q38" s="116"/>
      <c r="R38" s="118"/>
      <c r="S38" s="119"/>
      <c r="T38" s="118"/>
      <c r="U38" s="119"/>
      <c r="V38" s="118"/>
      <c r="W38" s="119"/>
      <c r="X38" s="118"/>
      <c r="Y38" s="119"/>
      <c r="Z38" s="118"/>
      <c r="AA38" s="119"/>
      <c r="AB38" s="118"/>
      <c r="AC38" s="119"/>
      <c r="AD38" s="118"/>
      <c r="AE38" s="119"/>
      <c r="AF38" s="118"/>
      <c r="AG38" s="119"/>
      <c r="AH38" s="118"/>
      <c r="AI38" s="119"/>
      <c r="AJ38" s="118"/>
      <c r="AK38" s="119"/>
      <c r="AL38" s="118"/>
      <c r="AM38" s="119"/>
      <c r="AN38" s="118"/>
      <c r="AO38" s="118"/>
      <c r="AP38"/>
    </row>
    <row r="39" spans="2:42" s="5" customFormat="1" ht="32.25" customHeight="1">
      <c r="B39" s="89" t="s">
        <v>20</v>
      </c>
      <c r="C39" s="81" t="s">
        <v>21</v>
      </c>
      <c r="D39" s="89" t="s">
        <v>20</v>
      </c>
      <c r="E39" s="81" t="s">
        <v>21</v>
      </c>
      <c r="F39" s="89" t="s">
        <v>20</v>
      </c>
      <c r="G39" s="81" t="s">
        <v>21</v>
      </c>
      <c r="H39" s="89" t="s">
        <v>20</v>
      </c>
      <c r="I39" s="81" t="s">
        <v>21</v>
      </c>
      <c r="J39" s="89" t="s">
        <v>20</v>
      </c>
      <c r="K39" s="81" t="s">
        <v>21</v>
      </c>
      <c r="L39" s="89" t="s">
        <v>20</v>
      </c>
      <c r="M39" s="81" t="s">
        <v>21</v>
      </c>
      <c r="N39" s="89" t="s">
        <v>20</v>
      </c>
      <c r="O39" s="81" t="s">
        <v>21</v>
      </c>
      <c r="P39" s="89" t="s">
        <v>20</v>
      </c>
      <c r="Q39" s="81" t="s">
        <v>21</v>
      </c>
      <c r="R39" s="4"/>
      <c r="S39" s="20"/>
      <c r="T39" s="4"/>
      <c r="U39" s="20"/>
      <c r="V39" s="4"/>
      <c r="W39" s="20"/>
      <c r="X39" s="4"/>
      <c r="Y39" s="20"/>
      <c r="Z39" s="4"/>
      <c r="AA39" s="20"/>
      <c r="AB39" s="4"/>
      <c r="AC39" s="20"/>
      <c r="AD39" s="4"/>
      <c r="AE39" s="20"/>
      <c r="AF39" s="4"/>
      <c r="AG39" s="20"/>
      <c r="AH39" s="4"/>
      <c r="AI39" s="20"/>
      <c r="AJ39" s="4"/>
      <c r="AK39" s="20"/>
      <c r="AL39" s="4"/>
      <c r="AM39" s="20"/>
      <c r="AN39" s="4"/>
      <c r="AO39" s="20"/>
      <c r="AP39"/>
    </row>
    <row r="40" spans="1:41" ht="21">
      <c r="A40" s="9" t="s">
        <v>31</v>
      </c>
      <c r="B40" s="92">
        <f aca="true" t="shared" si="14" ref="B40:C40">B12</f>
        <v>34</v>
      </c>
      <c r="C40" s="84">
        <f t="shared" si="14"/>
        <v>20819934380.86</v>
      </c>
      <c r="D40" s="19">
        <f>D12</f>
        <v>5</v>
      </c>
      <c r="E40" s="84">
        <v>0</v>
      </c>
      <c r="F40" s="19">
        <f>F12</f>
        <v>11</v>
      </c>
      <c r="G40" s="84">
        <f>G12</f>
        <v>7458766282.860001</v>
      </c>
      <c r="H40" s="19">
        <f>H12</f>
        <v>7</v>
      </c>
      <c r="I40" s="84">
        <f>I12</f>
        <v>4058210153</v>
      </c>
      <c r="J40" s="19">
        <f>J12</f>
        <v>3</v>
      </c>
      <c r="K40" s="84">
        <f>K12</f>
        <v>641656421</v>
      </c>
      <c r="L40" s="19">
        <f>L12</f>
        <v>3</v>
      </c>
      <c r="M40" s="84">
        <f>M12</f>
        <v>3320565196</v>
      </c>
      <c r="N40" s="19">
        <f>N12</f>
        <v>2</v>
      </c>
      <c r="O40" s="84">
        <f>O12</f>
        <v>664467560</v>
      </c>
      <c r="P40" s="19">
        <f>P12</f>
        <v>3</v>
      </c>
      <c r="Q40" s="84">
        <f>Q12</f>
        <v>2965625287</v>
      </c>
      <c r="R40" s="38"/>
      <c r="S40" s="39"/>
      <c r="T40" s="38"/>
      <c r="U40" s="39"/>
      <c r="V40" s="38"/>
      <c r="W40" s="39"/>
      <c r="X40" s="38"/>
      <c r="Y40" s="39"/>
      <c r="Z40" s="38"/>
      <c r="AA40" s="39"/>
      <c r="AB40" s="40"/>
      <c r="AC40" s="40"/>
      <c r="AD40" s="38"/>
      <c r="AE40" s="39"/>
      <c r="AF40" s="41"/>
      <c r="AG40" s="40"/>
      <c r="AH40" s="42"/>
      <c r="AI40" s="40"/>
      <c r="AJ40" s="43"/>
      <c r="AK40" s="44"/>
      <c r="AL40" s="43"/>
      <c r="AM40" s="44"/>
      <c r="AN40" s="43"/>
      <c r="AO40" s="44"/>
    </row>
    <row r="41" spans="1:41" ht="21">
      <c r="A41" s="9" t="s">
        <v>32</v>
      </c>
      <c r="B41" s="92">
        <f aca="true" t="shared" si="15" ref="B41:C41">B23</f>
        <v>4</v>
      </c>
      <c r="C41" s="84">
        <f t="shared" si="15"/>
        <v>237356917</v>
      </c>
      <c r="D41" s="19">
        <f>D23</f>
        <v>1</v>
      </c>
      <c r="E41" s="84">
        <f>E23</f>
        <v>8426897</v>
      </c>
      <c r="F41" s="19">
        <f>F23</f>
        <v>0</v>
      </c>
      <c r="G41" s="84">
        <f>G23</f>
        <v>0</v>
      </c>
      <c r="H41" s="19">
        <f>H23</f>
        <v>3</v>
      </c>
      <c r="I41" s="84">
        <f>I23</f>
        <v>228930020</v>
      </c>
      <c r="J41" s="19">
        <f>J23</f>
        <v>0</v>
      </c>
      <c r="K41" s="84">
        <f>K23</f>
        <v>0</v>
      </c>
      <c r="L41" s="19">
        <f>L23</f>
        <v>0</v>
      </c>
      <c r="M41" s="84">
        <f>M23</f>
        <v>0</v>
      </c>
      <c r="N41" s="19">
        <f>N23</f>
        <v>0</v>
      </c>
      <c r="O41" s="84">
        <f>O23</f>
        <v>0</v>
      </c>
      <c r="P41" s="19">
        <f>P23</f>
        <v>0</v>
      </c>
      <c r="Q41" s="84">
        <f>Q23</f>
        <v>0</v>
      </c>
      <c r="R41" s="38"/>
      <c r="S41" s="39"/>
      <c r="T41" s="38"/>
      <c r="U41" s="39"/>
      <c r="V41" s="38"/>
      <c r="W41" s="39"/>
      <c r="X41" s="38"/>
      <c r="Y41" s="39"/>
      <c r="Z41" s="38"/>
      <c r="AA41" s="39"/>
      <c r="AB41" s="40"/>
      <c r="AC41" s="40"/>
      <c r="AD41" s="38"/>
      <c r="AE41" s="39"/>
      <c r="AF41" s="41"/>
      <c r="AG41" s="40"/>
      <c r="AH41" s="42"/>
      <c r="AI41" s="40"/>
      <c r="AJ41" s="43"/>
      <c r="AK41" s="44"/>
      <c r="AL41" s="43"/>
      <c r="AM41" s="44"/>
      <c r="AN41" s="43"/>
      <c r="AO41" s="44"/>
    </row>
    <row r="42" spans="1:39" ht="21">
      <c r="A42" s="9" t="s">
        <v>33</v>
      </c>
      <c r="B42" s="91">
        <f aca="true" t="shared" si="16" ref="B42:C42">B34</f>
        <v>38</v>
      </c>
      <c r="C42" s="83">
        <f t="shared" si="16"/>
        <v>21057291297.86</v>
      </c>
      <c r="D42" s="18">
        <f>D34</f>
        <v>6</v>
      </c>
      <c r="E42" s="83">
        <f>E34</f>
        <v>1719070378</v>
      </c>
      <c r="F42" s="18">
        <f aca="true" t="shared" si="17" ref="F42:Q42">F34</f>
        <v>11</v>
      </c>
      <c r="G42" s="83">
        <f t="shared" si="17"/>
        <v>7458766282.860001</v>
      </c>
      <c r="H42" s="18">
        <f t="shared" si="17"/>
        <v>10</v>
      </c>
      <c r="I42" s="83">
        <f t="shared" si="17"/>
        <v>4287140173</v>
      </c>
      <c r="J42" s="18">
        <f t="shared" si="17"/>
        <v>3</v>
      </c>
      <c r="K42" s="83">
        <f t="shared" si="17"/>
        <v>641656421</v>
      </c>
      <c r="L42" s="18">
        <f t="shared" si="17"/>
        <v>3</v>
      </c>
      <c r="M42" s="83">
        <f t="shared" si="17"/>
        <v>3320565196</v>
      </c>
      <c r="N42" s="18">
        <f t="shared" si="17"/>
        <v>2</v>
      </c>
      <c r="O42" s="83">
        <f t="shared" si="17"/>
        <v>664467560</v>
      </c>
      <c r="P42" s="18">
        <f t="shared" si="17"/>
        <v>3</v>
      </c>
      <c r="Q42" s="83">
        <f t="shared" si="17"/>
        <v>2965625287</v>
      </c>
      <c r="R42" s="29"/>
      <c r="S42" s="30"/>
      <c r="T42" s="29"/>
      <c r="U42" s="30"/>
      <c r="V42" s="29"/>
      <c r="W42" s="30"/>
      <c r="X42" s="29"/>
      <c r="Y42" s="30"/>
      <c r="Z42" s="32"/>
      <c r="AA42" s="32"/>
      <c r="AB42" s="29"/>
      <c r="AC42" s="30"/>
      <c r="AD42" s="33"/>
      <c r="AE42" s="32"/>
      <c r="AF42" s="34"/>
      <c r="AG42" s="32"/>
      <c r="AH42" s="35"/>
      <c r="AI42" s="36"/>
      <c r="AJ42" s="35"/>
      <c r="AK42" s="36"/>
      <c r="AL42" s="35"/>
      <c r="AM42" s="36"/>
    </row>
    <row r="46" ht="28.5">
      <c r="A46" s="11" t="s">
        <v>39</v>
      </c>
    </row>
    <row r="47" spans="1:2" ht="28.8">
      <c r="A47" s="11" t="s">
        <v>44</v>
      </c>
      <c r="B47" s="110" t="s">
        <v>82</v>
      </c>
    </row>
    <row r="48" ht="25.8">
      <c r="A48" s="10"/>
    </row>
    <row r="49" spans="2:3" ht="18.75">
      <c r="B49" s="117" t="s">
        <v>38</v>
      </c>
      <c r="C49" s="117"/>
    </row>
    <row r="50" spans="2:32" s="5" customFormat="1" ht="46.5" customHeight="1">
      <c r="B50" s="93"/>
      <c r="C50" s="80" t="s">
        <v>50</v>
      </c>
      <c r="D50" s="96" t="s">
        <v>69</v>
      </c>
      <c r="E50" s="96" t="s">
        <v>62</v>
      </c>
      <c r="F50" s="96" t="s">
        <v>49</v>
      </c>
      <c r="G50" s="93"/>
      <c r="H50" s="85"/>
      <c r="I50" s="93"/>
      <c r="J50" s="85"/>
      <c r="K50" s="93"/>
      <c r="L50" s="85"/>
      <c r="M50" s="93"/>
      <c r="N50" s="85"/>
      <c r="O50" s="93"/>
      <c r="P50" s="85"/>
      <c r="Q50" s="93"/>
      <c r="R50" s="85"/>
      <c r="S50" s="93"/>
      <c r="T50" s="85"/>
      <c r="U50" s="93"/>
      <c r="V50" s="85"/>
      <c r="W50" s="93"/>
      <c r="X50" s="85"/>
      <c r="Y50" s="93"/>
      <c r="Z50" s="85"/>
      <c r="AA50" s="93"/>
      <c r="AB50" s="85"/>
      <c r="AC50" s="93"/>
      <c r="AD50" s="85"/>
      <c r="AE50" s="93"/>
      <c r="AF50" s="85"/>
    </row>
    <row r="51" spans="2:37" ht="21">
      <c r="B51" s="94" t="s">
        <v>31</v>
      </c>
      <c r="C51" s="86">
        <f>F51+E51+D51</f>
        <v>19109.29089986</v>
      </c>
      <c r="D51" s="86">
        <f>(G40+I40)/1000000</f>
        <v>11516.97643586</v>
      </c>
      <c r="E51" s="86">
        <f>(K40+M40)/1000000</f>
        <v>3962.221617</v>
      </c>
      <c r="F51" s="86">
        <f>(O40+Q40)/1000000</f>
        <v>3630.092847</v>
      </c>
      <c r="G51" s="88"/>
      <c r="H51" s="79"/>
      <c r="I51" s="88"/>
      <c r="J51" s="79"/>
      <c r="K51" s="88"/>
      <c r="L51" s="79"/>
      <c r="M51" s="88"/>
      <c r="N51" s="79"/>
      <c r="O51" s="88"/>
      <c r="P51" s="79"/>
      <c r="Q51" s="88"/>
      <c r="R51" s="79"/>
      <c r="S51" s="88"/>
      <c r="T51" s="79"/>
      <c r="U51" s="88"/>
      <c r="V51" s="79"/>
      <c r="W51" s="88"/>
      <c r="X51" s="79"/>
      <c r="Y51" s="88"/>
      <c r="Z51" s="79"/>
      <c r="AA51" s="88"/>
      <c r="AB51" s="79"/>
      <c r="AC51" s="88"/>
      <c r="AD51" s="79"/>
      <c r="AE51" s="88"/>
      <c r="AF51" s="79"/>
      <c r="AG51"/>
      <c r="AH51"/>
      <c r="AI51"/>
      <c r="AJ51"/>
      <c r="AK51"/>
    </row>
    <row r="52" spans="2:37" ht="21">
      <c r="B52" s="94" t="s">
        <v>36</v>
      </c>
      <c r="C52" s="86">
        <f>F52+E52+D52</f>
        <v>228.93002</v>
      </c>
      <c r="D52" s="86">
        <f>(G41+I41)/1000000</f>
        <v>228.93002</v>
      </c>
      <c r="E52" s="86">
        <f>(K41+M41)/1000000</f>
        <v>0</v>
      </c>
      <c r="F52" s="86">
        <f>(O41+Q41)/1000000</f>
        <v>0</v>
      </c>
      <c r="G52" s="88"/>
      <c r="H52" s="79"/>
      <c r="I52" s="88"/>
      <c r="J52" s="79"/>
      <c r="K52" s="88"/>
      <c r="L52" s="79"/>
      <c r="M52" s="88"/>
      <c r="N52" s="79"/>
      <c r="O52" s="88"/>
      <c r="P52" s="79"/>
      <c r="Q52" s="88"/>
      <c r="R52" s="79"/>
      <c r="S52" s="88"/>
      <c r="T52" s="79"/>
      <c r="U52" s="88"/>
      <c r="V52" s="79"/>
      <c r="W52" s="88"/>
      <c r="X52" s="79"/>
      <c r="Y52" s="88"/>
      <c r="Z52" s="79"/>
      <c r="AA52" s="88"/>
      <c r="AB52" s="79"/>
      <c r="AC52" s="88"/>
      <c r="AD52" s="79"/>
      <c r="AE52" s="88"/>
      <c r="AF52" s="79"/>
      <c r="AG52"/>
      <c r="AH52"/>
      <c r="AI52"/>
      <c r="AJ52"/>
      <c r="AK52"/>
    </row>
    <row r="53" spans="2:37" ht="21">
      <c r="B53" s="94" t="s">
        <v>33</v>
      </c>
      <c r="C53" s="84">
        <f>+C51+C52</f>
        <v>19338.22091986</v>
      </c>
      <c r="D53" s="84">
        <f>+D51+D52</f>
        <v>11745.90645586</v>
      </c>
      <c r="E53" s="84">
        <f>+E51+E52</f>
        <v>3962.221617</v>
      </c>
      <c r="F53" s="84">
        <f>+F51+F52</f>
        <v>3630.092847</v>
      </c>
      <c r="G53" s="88"/>
      <c r="H53" s="79"/>
      <c r="I53" s="88"/>
      <c r="J53" s="79"/>
      <c r="K53" s="88"/>
      <c r="L53" s="79"/>
      <c r="M53" s="88"/>
      <c r="N53" s="79"/>
      <c r="O53" s="88"/>
      <c r="P53" s="79"/>
      <c r="Q53" s="88"/>
      <c r="R53" s="79"/>
      <c r="S53" s="88"/>
      <c r="T53" s="79"/>
      <c r="U53" s="88"/>
      <c r="V53" s="79"/>
      <c r="W53" s="88"/>
      <c r="X53" s="79"/>
      <c r="Y53" s="88"/>
      <c r="Z53" s="79"/>
      <c r="AA53" s="88"/>
      <c r="AB53" s="79"/>
      <c r="AC53" s="88"/>
      <c r="AD53" s="79"/>
      <c r="AE53" s="88"/>
      <c r="AF53" s="79"/>
      <c r="AG53"/>
      <c r="AH53"/>
      <c r="AI53"/>
      <c r="AJ53"/>
      <c r="AK53"/>
    </row>
    <row r="54" spans="4:37" ht="15">
      <c r="D54" s="79"/>
      <c r="E54" s="88"/>
      <c r="F54" s="79"/>
      <c r="G54" s="88"/>
      <c r="H54" s="79"/>
      <c r="I54" s="88"/>
      <c r="J54" s="79"/>
      <c r="K54" s="88"/>
      <c r="L54" s="79"/>
      <c r="M54" s="88"/>
      <c r="N54" s="79"/>
      <c r="O54" s="88"/>
      <c r="P54" s="79"/>
      <c r="Q54" s="88"/>
      <c r="R54" s="79"/>
      <c r="S54" s="88"/>
      <c r="T54" s="79"/>
      <c r="U54" s="88"/>
      <c r="V54" s="79"/>
      <c r="W54" s="88"/>
      <c r="X54" s="79"/>
      <c r="Y54" s="88"/>
      <c r="Z54" s="79"/>
      <c r="AA54"/>
      <c r="AB54"/>
      <c r="AC54"/>
      <c r="AD54"/>
      <c r="AE54"/>
      <c r="AF54"/>
      <c r="AG54"/>
      <c r="AH54"/>
      <c r="AI54"/>
      <c r="AJ54"/>
      <c r="AK54"/>
    </row>
    <row r="55" spans="4:37" ht="15">
      <c r="D55" s="79"/>
      <c r="E55" s="88"/>
      <c r="F55" s="79"/>
      <c r="G55" s="88"/>
      <c r="H55" s="79"/>
      <c r="I55" s="88"/>
      <c r="J55" s="79"/>
      <c r="K55" s="88"/>
      <c r="L55" s="79"/>
      <c r="M55" s="88"/>
      <c r="N55" s="79"/>
      <c r="O55" s="88"/>
      <c r="P55" s="79"/>
      <c r="Q55" s="88"/>
      <c r="R55" s="79"/>
      <c r="S55" s="88"/>
      <c r="T55" s="79"/>
      <c r="U55" s="88"/>
      <c r="V55" s="79"/>
      <c r="W55" s="88"/>
      <c r="X55" s="79"/>
      <c r="Y55" s="88"/>
      <c r="Z55" s="79"/>
      <c r="AA55"/>
      <c r="AB55"/>
      <c r="AC55"/>
      <c r="AD55"/>
      <c r="AE55"/>
      <c r="AF55"/>
      <c r="AG55"/>
      <c r="AH55"/>
      <c r="AI55"/>
      <c r="AJ55"/>
      <c r="AK55"/>
    </row>
    <row r="56" spans="3:37" ht="23.25" customHeight="1">
      <c r="C56" s="87" t="s">
        <v>37</v>
      </c>
      <c r="D56" s="79"/>
      <c r="E56" s="88"/>
      <c r="F56" s="79"/>
      <c r="G56" s="88"/>
      <c r="H56" s="79"/>
      <c r="I56" s="88"/>
      <c r="J56" s="79"/>
      <c r="K56" s="88"/>
      <c r="L56" s="79"/>
      <c r="M56" s="88"/>
      <c r="N56" s="79"/>
      <c r="O56" s="88"/>
      <c r="P56" s="79"/>
      <c r="Q56" s="88"/>
      <c r="R56" s="79"/>
      <c r="S56" s="88"/>
      <c r="T56" s="79"/>
      <c r="U56" s="88"/>
      <c r="V56" s="79"/>
      <c r="W56" s="88"/>
      <c r="X56" s="79"/>
      <c r="Y56" s="88"/>
      <c r="Z56" s="79"/>
      <c r="AA56"/>
      <c r="AB56"/>
      <c r="AC56"/>
      <c r="AD56"/>
      <c r="AE56"/>
      <c r="AF56"/>
      <c r="AG56"/>
      <c r="AH56"/>
      <c r="AI56"/>
      <c r="AJ56"/>
      <c r="AK56"/>
    </row>
    <row r="57" spans="2:32" s="5" customFormat="1" ht="48" customHeight="1">
      <c r="B57" s="93"/>
      <c r="C57" s="80" t="s">
        <v>50</v>
      </c>
      <c r="D57" s="96" t="s">
        <v>69</v>
      </c>
      <c r="E57" s="96" t="s">
        <v>62</v>
      </c>
      <c r="F57" s="96" t="s">
        <v>49</v>
      </c>
      <c r="G57" s="93"/>
      <c r="H57" s="85"/>
      <c r="I57" s="93"/>
      <c r="J57" s="85"/>
      <c r="K57" s="93"/>
      <c r="L57" s="85"/>
      <c r="M57" s="93"/>
      <c r="N57" s="85"/>
      <c r="O57" s="93"/>
      <c r="P57" s="85"/>
      <c r="Q57" s="93"/>
      <c r="R57" s="85"/>
      <c r="S57" s="93"/>
      <c r="T57" s="85"/>
      <c r="U57" s="93"/>
      <c r="V57" s="85"/>
      <c r="W57" s="93"/>
      <c r="X57" s="85"/>
      <c r="Y57" s="93"/>
      <c r="Z57" s="85"/>
      <c r="AA57" s="93"/>
      <c r="AB57" s="85"/>
      <c r="AC57" s="93"/>
      <c r="AD57" s="85"/>
      <c r="AE57" s="93"/>
      <c r="AF57" s="85"/>
    </row>
    <row r="58" spans="2:37" ht="21">
      <c r="B58" s="94" t="s">
        <v>31</v>
      </c>
      <c r="C58" s="95">
        <f>F58+E58+D58</f>
        <v>29</v>
      </c>
      <c r="D58" s="95">
        <f>F40+H40</f>
        <v>18</v>
      </c>
      <c r="E58" s="95">
        <f>J40+L40</f>
        <v>6</v>
      </c>
      <c r="F58" s="95">
        <f>N40+P40</f>
        <v>5</v>
      </c>
      <c r="G58" s="88"/>
      <c r="H58" s="79"/>
      <c r="I58" s="88"/>
      <c r="J58" s="79"/>
      <c r="K58" s="88"/>
      <c r="L58" s="79"/>
      <c r="M58" s="88"/>
      <c r="N58" s="79"/>
      <c r="O58" s="88"/>
      <c r="P58" s="79"/>
      <c r="Q58" s="88"/>
      <c r="R58" s="79"/>
      <c r="S58" s="88"/>
      <c r="T58" s="79"/>
      <c r="U58" s="88"/>
      <c r="V58" s="79"/>
      <c r="W58" s="88"/>
      <c r="X58" s="79"/>
      <c r="Y58" s="88"/>
      <c r="Z58" s="79"/>
      <c r="AA58" s="88"/>
      <c r="AB58" s="79"/>
      <c r="AC58" s="88"/>
      <c r="AD58" s="79"/>
      <c r="AE58" s="88"/>
      <c r="AF58" s="79"/>
      <c r="AG58"/>
      <c r="AH58"/>
      <c r="AI58"/>
      <c r="AJ58"/>
      <c r="AK58"/>
    </row>
    <row r="59" spans="2:37" ht="21">
      <c r="B59" s="94" t="s">
        <v>36</v>
      </c>
      <c r="C59" s="95">
        <f>F59+E59+D59</f>
        <v>3</v>
      </c>
      <c r="D59" s="95">
        <f>F41+H41</f>
        <v>3</v>
      </c>
      <c r="E59" s="95">
        <f>J41+L41</f>
        <v>0</v>
      </c>
      <c r="F59" s="95">
        <f aca="true" t="shared" si="18" ref="F59:F60">N41+P41</f>
        <v>0</v>
      </c>
      <c r="G59" s="88"/>
      <c r="H59" s="79"/>
      <c r="I59" s="88"/>
      <c r="J59" s="79"/>
      <c r="K59" s="88"/>
      <c r="L59" s="79"/>
      <c r="M59" s="88"/>
      <c r="N59" s="79"/>
      <c r="O59" s="88"/>
      <c r="P59" s="79"/>
      <c r="Q59" s="88"/>
      <c r="R59" s="79"/>
      <c r="S59" s="88"/>
      <c r="T59" s="79"/>
      <c r="U59" s="88"/>
      <c r="V59" s="79"/>
      <c r="W59" s="88"/>
      <c r="X59" s="79"/>
      <c r="Y59" s="88"/>
      <c r="Z59" s="79"/>
      <c r="AA59" s="88"/>
      <c r="AB59" s="79"/>
      <c r="AC59" s="88"/>
      <c r="AD59" s="79"/>
      <c r="AE59" s="88"/>
      <c r="AF59" s="79"/>
      <c r="AG59"/>
      <c r="AH59"/>
      <c r="AI59"/>
      <c r="AJ59"/>
      <c r="AK59"/>
    </row>
    <row r="60" spans="2:37" ht="21">
      <c r="B60" s="94" t="s">
        <v>33</v>
      </c>
      <c r="C60" s="95">
        <f>F60+E60+D60</f>
        <v>32</v>
      </c>
      <c r="D60" s="95">
        <f>F42+H42</f>
        <v>21</v>
      </c>
      <c r="E60" s="95">
        <f>J42+L42</f>
        <v>6</v>
      </c>
      <c r="F60" s="95">
        <f t="shared" si="18"/>
        <v>5</v>
      </c>
      <c r="G60" s="88"/>
      <c r="H60" s="79"/>
      <c r="I60" s="88"/>
      <c r="J60" s="79"/>
      <c r="K60" s="88"/>
      <c r="L60" s="79"/>
      <c r="M60" s="88"/>
      <c r="N60" s="79"/>
      <c r="O60" s="88"/>
      <c r="P60" s="79"/>
      <c r="Q60" s="88"/>
      <c r="R60" s="79"/>
      <c r="S60" s="88"/>
      <c r="T60" s="79"/>
      <c r="U60" s="88"/>
      <c r="V60" s="79"/>
      <c r="W60" s="88"/>
      <c r="X60" s="79"/>
      <c r="Y60" s="88"/>
      <c r="Z60" s="79"/>
      <c r="AA60" s="88"/>
      <c r="AB60" s="79"/>
      <c r="AC60" s="88"/>
      <c r="AD60" s="79"/>
      <c r="AE60" s="88"/>
      <c r="AF60" s="79"/>
      <c r="AG60"/>
      <c r="AH60"/>
      <c r="AI60"/>
      <c r="AJ60"/>
      <c r="AK60"/>
    </row>
    <row r="61" ht="15">
      <c r="D61" s="79"/>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spans="1:37" s="5" customFormat="1" ht="31.5" customHeight="1">
      <c r="A85" s="13" t="s">
        <v>40</v>
      </c>
      <c r="B85" s="93"/>
      <c r="C85" s="85"/>
      <c r="D85" s="93"/>
      <c r="E85" s="85"/>
      <c r="F85" s="93"/>
      <c r="G85" s="85"/>
      <c r="H85" s="93"/>
      <c r="I85" s="85"/>
      <c r="J85" s="93"/>
      <c r="K85" s="85"/>
      <c r="L85" s="93"/>
      <c r="M85" s="85"/>
      <c r="N85" s="93"/>
      <c r="O85" s="85"/>
      <c r="P85" s="93"/>
      <c r="Q85" s="85"/>
      <c r="R85" s="93"/>
      <c r="S85" s="85"/>
      <c r="T85" s="93"/>
      <c r="U85" s="85"/>
      <c r="V85" s="93"/>
      <c r="W85" s="85"/>
      <c r="X85" s="93"/>
      <c r="Y85" s="85"/>
      <c r="Z85" s="93"/>
      <c r="AA85" s="85"/>
      <c r="AB85" s="93"/>
      <c r="AC85" s="85"/>
      <c r="AD85" s="93"/>
      <c r="AE85" s="85"/>
      <c r="AF85" s="93"/>
      <c r="AG85" s="85"/>
      <c r="AH85" s="93"/>
      <c r="AI85" s="85"/>
      <c r="AJ85" s="93"/>
      <c r="AK85" s="85"/>
    </row>
    <row r="86" ht="18">
      <c r="A86" s="12" t="s">
        <v>41</v>
      </c>
    </row>
  </sheetData>
  <mergeCells count="83">
    <mergeCell ref="J27:K27"/>
    <mergeCell ref="J38:K38"/>
    <mergeCell ref="L27:M27"/>
    <mergeCell ref="L38:M38"/>
    <mergeCell ref="Z5:AA5"/>
    <mergeCell ref="Z16:AA16"/>
    <mergeCell ref="N27:O27"/>
    <mergeCell ref="N38:O38"/>
    <mergeCell ref="X38:Y38"/>
    <mergeCell ref="Z27:AA27"/>
    <mergeCell ref="R27:S27"/>
    <mergeCell ref="R38:S38"/>
    <mergeCell ref="P38:Q38"/>
    <mergeCell ref="T38:U38"/>
    <mergeCell ref="V27:W27"/>
    <mergeCell ref="T27:U27"/>
    <mergeCell ref="Z38:AA38"/>
    <mergeCell ref="X27:Y27"/>
    <mergeCell ref="AB5:AC5"/>
    <mergeCell ref="AB16:AC16"/>
    <mergeCell ref="AB27:AC27"/>
    <mergeCell ref="AB38:AC38"/>
    <mergeCell ref="AN5:AO5"/>
    <mergeCell ref="AF38:AG38"/>
    <mergeCell ref="AL5:AM5"/>
    <mergeCell ref="AJ5:AK5"/>
    <mergeCell ref="AF5:AG5"/>
    <mergeCell ref="AJ16:AK16"/>
    <mergeCell ref="AH16:AI16"/>
    <mergeCell ref="AN16:AO16"/>
    <mergeCell ref="AH38:AI38"/>
    <mergeCell ref="AL27:AM27"/>
    <mergeCell ref="AL16:AM16"/>
    <mergeCell ref="AL38:AM38"/>
    <mergeCell ref="AJ38:AK38"/>
    <mergeCell ref="AN38:AO38"/>
    <mergeCell ref="AN27:AO27"/>
    <mergeCell ref="AD38:AE38"/>
    <mergeCell ref="AJ27:AK27"/>
    <mergeCell ref="AH27:AI27"/>
    <mergeCell ref="X16:Y16"/>
    <mergeCell ref="R5:S5"/>
    <mergeCell ref="T5:U5"/>
    <mergeCell ref="V5:W5"/>
    <mergeCell ref="V16:W16"/>
    <mergeCell ref="AF16:AG16"/>
    <mergeCell ref="AF27:AG27"/>
    <mergeCell ref="AH5:AI5"/>
    <mergeCell ref="AD5:AE5"/>
    <mergeCell ref="AD16:AE16"/>
    <mergeCell ref="AD27:AE27"/>
    <mergeCell ref="V38:W38"/>
    <mergeCell ref="X5:Y5"/>
    <mergeCell ref="P27:Q27"/>
    <mergeCell ref="P16:Q16"/>
    <mergeCell ref="T16:U16"/>
    <mergeCell ref="A1:C1"/>
    <mergeCell ref="A2:C2"/>
    <mergeCell ref="P5:Q5"/>
    <mergeCell ref="R16:S16"/>
    <mergeCell ref="N5:O5"/>
    <mergeCell ref="N16:O16"/>
    <mergeCell ref="L5:M5"/>
    <mergeCell ref="L16:M16"/>
    <mergeCell ref="J5:K5"/>
    <mergeCell ref="J16:K16"/>
    <mergeCell ref="H5:I5"/>
    <mergeCell ref="H16:I16"/>
    <mergeCell ref="H27:I27"/>
    <mergeCell ref="H38:I38"/>
    <mergeCell ref="B49:C49"/>
    <mergeCell ref="B38:C38"/>
    <mergeCell ref="B5:C5"/>
    <mergeCell ref="B16:C16"/>
    <mergeCell ref="B27:C27"/>
    <mergeCell ref="F5:G5"/>
    <mergeCell ref="F16:G16"/>
    <mergeCell ref="F27:G27"/>
    <mergeCell ref="F38:G38"/>
    <mergeCell ref="D5:E5"/>
    <mergeCell ref="D16:E16"/>
    <mergeCell ref="D27:E27"/>
    <mergeCell ref="D38:E38"/>
  </mergeCells>
  <printOptions/>
  <pageMargins left="0.31496062992125984" right="0.41" top="0.5118110236220472" bottom="0.5118110236220472" header="0.31496062992125984" footer="0.31496062992125984"/>
  <pageSetup fitToHeight="0" fitToWidth="1" horizontalDpi="600" verticalDpi="600" orientation="landscape" scale="2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4"/>
  <sheetViews>
    <sheetView showGridLines="0" zoomScale="80" zoomScaleNormal="80" workbookViewId="0" topLeftCell="A43">
      <selection activeCell="H53" sqref="H53:H54"/>
    </sheetView>
  </sheetViews>
  <sheetFormatPr defaultColWidth="11.421875" defaultRowHeight="15"/>
  <cols>
    <col min="2" max="2" width="18.57421875" style="0" bestFit="1" customWidth="1"/>
    <col min="3" max="3" width="18.28125" style="0" customWidth="1"/>
    <col min="4" max="4" width="15.00390625" style="0" customWidth="1"/>
    <col min="5" max="5" width="27.28125" style="0" customWidth="1"/>
    <col min="6" max="6" width="54.8515625" style="0" customWidth="1"/>
    <col min="7" max="7" width="34.00390625" style="0" customWidth="1"/>
    <col min="8" max="8" width="27.421875" style="70" bestFit="1" customWidth="1"/>
    <col min="9" max="9" width="20.7109375" style="0" customWidth="1"/>
    <col min="10" max="10" width="28.57421875" style="0" customWidth="1"/>
    <col min="11" max="11" width="26.140625" style="0" customWidth="1"/>
    <col min="12" max="12" width="28.57421875" style="0" customWidth="1"/>
    <col min="13" max="13" width="23.7109375" style="0" customWidth="1"/>
    <col min="14" max="14" width="27.421875" style="0" customWidth="1"/>
  </cols>
  <sheetData>
    <row r="1" spans="1:7" ht="25.8">
      <c r="A1" s="168" t="s">
        <v>10</v>
      </c>
      <c r="B1" s="168"/>
      <c r="C1" s="168"/>
      <c r="D1" s="168"/>
      <c r="F1" s="164" t="s">
        <v>80</v>
      </c>
      <c r="G1" s="164"/>
    </row>
    <row r="2" spans="1:7" ht="25.8">
      <c r="A2" s="15"/>
      <c r="B2" s="15"/>
      <c r="C2" s="15"/>
      <c r="D2" s="15"/>
      <c r="F2" s="16"/>
      <c r="G2" s="16"/>
    </row>
    <row r="3" spans="1:14" ht="21" hidden="1">
      <c r="A3" s="14"/>
      <c r="B3" s="14"/>
      <c r="C3" s="165" t="s">
        <v>43</v>
      </c>
      <c r="D3" s="165"/>
      <c r="E3" s="165"/>
      <c r="F3" s="165"/>
      <c r="G3" s="165"/>
      <c r="H3" s="165"/>
      <c r="I3" s="165"/>
      <c r="N3" s="46"/>
    </row>
    <row r="4" ht="15.6" customHeight="1" hidden="1">
      <c r="N4" s="46"/>
    </row>
    <row r="5" spans="1:14" ht="15" hidden="1">
      <c r="A5" s="140" t="s">
        <v>24</v>
      </c>
      <c r="B5" s="121" t="s">
        <v>8</v>
      </c>
      <c r="C5" s="121" t="s">
        <v>0</v>
      </c>
      <c r="D5" s="121" t="s">
        <v>1</v>
      </c>
      <c r="E5" s="121" t="s">
        <v>2</v>
      </c>
      <c r="F5" s="121" t="s">
        <v>3</v>
      </c>
      <c r="G5" s="121" t="s">
        <v>4</v>
      </c>
      <c r="H5" s="154" t="s">
        <v>5</v>
      </c>
      <c r="I5" s="57" t="s">
        <v>6</v>
      </c>
      <c r="J5" s="145" t="s">
        <v>9</v>
      </c>
      <c r="K5" s="146"/>
      <c r="L5" s="147" t="s">
        <v>12</v>
      </c>
      <c r="M5" s="148"/>
      <c r="N5" s="149"/>
    </row>
    <row r="6" spans="1:14" ht="15.75" customHeight="1" hidden="1">
      <c r="A6" s="127"/>
      <c r="B6" s="142"/>
      <c r="C6" s="142"/>
      <c r="D6" s="142"/>
      <c r="E6" s="142"/>
      <c r="F6" s="142"/>
      <c r="G6" s="142"/>
      <c r="H6" s="155"/>
      <c r="I6" s="50" t="s">
        <v>7</v>
      </c>
      <c r="J6" s="2" t="s">
        <v>2</v>
      </c>
      <c r="K6" s="2" t="s">
        <v>11</v>
      </c>
      <c r="L6" s="50" t="s">
        <v>13</v>
      </c>
      <c r="M6" s="50" t="s">
        <v>14</v>
      </c>
      <c r="N6" s="50" t="s">
        <v>15</v>
      </c>
    </row>
    <row r="7" spans="1:14" ht="58.2" customHeight="1" hidden="1">
      <c r="A7" s="159">
        <v>1</v>
      </c>
      <c r="B7" s="129"/>
      <c r="C7" s="130"/>
      <c r="D7" s="130"/>
      <c r="E7" s="130"/>
      <c r="F7" s="130"/>
      <c r="G7" s="131"/>
      <c r="H7" s="132"/>
      <c r="I7" s="48"/>
      <c r="J7" s="128"/>
      <c r="K7" s="162"/>
      <c r="L7" s="163"/>
      <c r="M7" s="125"/>
      <c r="N7" s="125"/>
    </row>
    <row r="8" spans="1:14" ht="15.75" customHeight="1" hidden="1">
      <c r="A8" s="160"/>
      <c r="B8" s="129"/>
      <c r="C8" s="130"/>
      <c r="D8" s="130"/>
      <c r="E8" s="130"/>
      <c r="F8" s="130"/>
      <c r="G8" s="131"/>
      <c r="H8" s="132"/>
      <c r="I8" s="66"/>
      <c r="J8" s="128"/>
      <c r="K8" s="162"/>
      <c r="L8" s="163"/>
      <c r="M8" s="126"/>
      <c r="N8" s="126"/>
    </row>
    <row r="9" spans="1:9" ht="19.5" customHeight="1" hidden="1">
      <c r="A9" s="15"/>
      <c r="B9" s="15"/>
      <c r="C9" s="103"/>
      <c r="D9" s="103"/>
      <c r="E9" s="47"/>
      <c r="F9" s="104"/>
      <c r="G9" s="104"/>
      <c r="H9" s="72"/>
      <c r="I9" s="47"/>
    </row>
    <row r="10" spans="1:14" ht="21" hidden="1">
      <c r="A10" s="14"/>
      <c r="B10" s="14"/>
      <c r="C10" s="165" t="s">
        <v>42</v>
      </c>
      <c r="D10" s="165"/>
      <c r="E10" s="165"/>
      <c r="F10" s="165"/>
      <c r="G10" s="165"/>
      <c r="H10" s="165"/>
      <c r="I10" s="165"/>
      <c r="N10" s="46"/>
    </row>
    <row r="11" spans="3:14" ht="15.75" customHeight="1" hidden="1">
      <c r="C11" s="47"/>
      <c r="D11" s="47"/>
      <c r="E11" s="47"/>
      <c r="F11" s="47"/>
      <c r="G11" s="47"/>
      <c r="H11" s="72"/>
      <c r="I11" s="47"/>
      <c r="N11" s="46"/>
    </row>
    <row r="12" spans="1:14" ht="15" hidden="1">
      <c r="A12" s="140" t="s">
        <v>24</v>
      </c>
      <c r="B12" s="121" t="s">
        <v>8</v>
      </c>
      <c r="C12" s="121" t="s">
        <v>0</v>
      </c>
      <c r="D12" s="121" t="s">
        <v>1</v>
      </c>
      <c r="E12" s="121" t="s">
        <v>2</v>
      </c>
      <c r="F12" s="121" t="s">
        <v>3</v>
      </c>
      <c r="G12" s="121" t="s">
        <v>4</v>
      </c>
      <c r="H12" s="154" t="s">
        <v>5</v>
      </c>
      <c r="I12" s="57" t="s">
        <v>6</v>
      </c>
      <c r="J12" s="145" t="s">
        <v>9</v>
      </c>
      <c r="K12" s="146"/>
      <c r="L12" s="147" t="s">
        <v>12</v>
      </c>
      <c r="M12" s="148"/>
      <c r="N12" s="149"/>
    </row>
    <row r="13" spans="1:14" ht="15.75" customHeight="1" hidden="1">
      <c r="A13" s="127"/>
      <c r="B13" s="142"/>
      <c r="C13" s="142"/>
      <c r="D13" s="142"/>
      <c r="E13" s="142"/>
      <c r="F13" s="142"/>
      <c r="G13" s="142"/>
      <c r="H13" s="155"/>
      <c r="I13" s="50" t="s">
        <v>7</v>
      </c>
      <c r="J13" s="2" t="s">
        <v>2</v>
      </c>
      <c r="K13" s="2" t="s">
        <v>11</v>
      </c>
      <c r="L13" s="50" t="s">
        <v>13</v>
      </c>
      <c r="M13" s="50" t="s">
        <v>14</v>
      </c>
      <c r="N13" s="50" t="s">
        <v>15</v>
      </c>
    </row>
    <row r="14" spans="1:14" ht="52.8" customHeight="1" hidden="1">
      <c r="A14" s="159">
        <v>1</v>
      </c>
      <c r="B14" s="133"/>
      <c r="C14" s="134"/>
      <c r="D14" s="134"/>
      <c r="E14" s="134"/>
      <c r="F14" s="134"/>
      <c r="G14" s="135"/>
      <c r="H14" s="136"/>
      <c r="I14" s="101"/>
      <c r="J14" s="150"/>
      <c r="K14" s="123"/>
      <c r="L14" s="125"/>
      <c r="M14" s="125"/>
      <c r="N14" s="125"/>
    </row>
    <row r="15" spans="1:14" ht="15.75" customHeight="1" hidden="1">
      <c r="A15" s="160"/>
      <c r="B15" s="133"/>
      <c r="C15" s="134"/>
      <c r="D15" s="134"/>
      <c r="E15" s="134"/>
      <c r="F15" s="134"/>
      <c r="G15" s="135"/>
      <c r="H15" s="136"/>
      <c r="I15" s="49"/>
      <c r="J15" s="161"/>
      <c r="K15" s="124"/>
      <c r="L15" s="126"/>
      <c r="M15" s="126"/>
      <c r="N15" s="126"/>
    </row>
    <row r="16" spans="1:14" ht="45" customHeight="1" hidden="1">
      <c r="A16" s="159">
        <v>2</v>
      </c>
      <c r="B16" s="133"/>
      <c r="C16" s="134"/>
      <c r="D16" s="134"/>
      <c r="E16" s="134"/>
      <c r="F16" s="134"/>
      <c r="G16" s="135"/>
      <c r="H16" s="136"/>
      <c r="I16" s="101"/>
      <c r="J16" s="150"/>
      <c r="K16" s="123"/>
      <c r="L16" s="125"/>
      <c r="M16" s="125"/>
      <c r="N16" s="125"/>
    </row>
    <row r="17" spans="1:14" ht="15" customHeight="1" hidden="1">
      <c r="A17" s="160"/>
      <c r="B17" s="133"/>
      <c r="C17" s="134"/>
      <c r="D17" s="134"/>
      <c r="E17" s="134"/>
      <c r="F17" s="134"/>
      <c r="G17" s="135"/>
      <c r="H17" s="136"/>
      <c r="I17" s="114"/>
      <c r="J17" s="161"/>
      <c r="K17" s="124"/>
      <c r="L17" s="126"/>
      <c r="M17" s="126"/>
      <c r="N17" s="127"/>
    </row>
    <row r="18" spans="1:14" ht="15" customHeight="1" hidden="1">
      <c r="A18" s="52"/>
      <c r="B18" s="53"/>
      <c r="C18" s="54"/>
      <c r="D18" s="54"/>
      <c r="E18" s="54"/>
      <c r="F18" s="54"/>
      <c r="G18" s="55"/>
      <c r="H18" s="71"/>
      <c r="I18" s="56"/>
      <c r="J18" s="4"/>
      <c r="K18" s="45"/>
      <c r="L18" s="46"/>
      <c r="M18" s="46"/>
      <c r="N18" s="46"/>
    </row>
    <row r="19" spans="1:14" ht="21" hidden="1">
      <c r="A19" s="14"/>
      <c r="B19" s="14"/>
      <c r="C19" s="152" t="s">
        <v>45</v>
      </c>
      <c r="D19" s="152"/>
      <c r="E19" s="152"/>
      <c r="F19" s="152"/>
      <c r="G19" s="152"/>
      <c r="H19" s="152"/>
      <c r="I19" s="152"/>
      <c r="N19" s="46"/>
    </row>
    <row r="20" spans="8:14" ht="15.75" customHeight="1" hidden="1">
      <c r="H20" s="74"/>
      <c r="N20" s="46"/>
    </row>
    <row r="21" spans="1:14" ht="15" hidden="1">
      <c r="A21" s="140" t="s">
        <v>24</v>
      </c>
      <c r="B21" s="121" t="s">
        <v>8</v>
      </c>
      <c r="C21" s="121" t="s">
        <v>0</v>
      </c>
      <c r="D21" s="121" t="s">
        <v>1</v>
      </c>
      <c r="E21" s="121" t="s">
        <v>2</v>
      </c>
      <c r="F21" s="121" t="s">
        <v>3</v>
      </c>
      <c r="G21" s="121" t="s">
        <v>4</v>
      </c>
      <c r="H21" s="154" t="s">
        <v>5</v>
      </c>
      <c r="I21" s="57" t="s">
        <v>6</v>
      </c>
      <c r="J21" s="145" t="s">
        <v>9</v>
      </c>
      <c r="K21" s="146"/>
      <c r="L21" s="147" t="s">
        <v>12</v>
      </c>
      <c r="M21" s="148"/>
      <c r="N21" s="149"/>
    </row>
    <row r="22" spans="1:14" ht="15.75" customHeight="1" hidden="1">
      <c r="A22" s="127"/>
      <c r="B22" s="142"/>
      <c r="C22" s="142"/>
      <c r="D22" s="142"/>
      <c r="E22" s="142"/>
      <c r="F22" s="142"/>
      <c r="G22" s="142"/>
      <c r="H22" s="155"/>
      <c r="I22" s="50" t="s">
        <v>7</v>
      </c>
      <c r="J22" s="2" t="s">
        <v>2</v>
      </c>
      <c r="K22" s="2" t="s">
        <v>11</v>
      </c>
      <c r="L22" s="50" t="s">
        <v>13</v>
      </c>
      <c r="M22" s="50" t="s">
        <v>14</v>
      </c>
      <c r="N22" s="50" t="s">
        <v>15</v>
      </c>
    </row>
    <row r="23" spans="1:14" ht="83.4" customHeight="1" hidden="1">
      <c r="A23" s="128">
        <v>1</v>
      </c>
      <c r="B23" s="133"/>
      <c r="C23" s="156"/>
      <c r="D23" s="156"/>
      <c r="E23" s="156"/>
      <c r="F23" s="156"/>
      <c r="G23" s="169"/>
      <c r="H23" s="153"/>
      <c r="I23" s="112"/>
      <c r="J23" s="150"/>
      <c r="K23" s="123"/>
      <c r="L23" s="125"/>
      <c r="M23" s="125"/>
      <c r="N23" s="125"/>
    </row>
    <row r="24" spans="1:14" ht="15" customHeight="1" hidden="1">
      <c r="A24" s="128"/>
      <c r="B24" s="133"/>
      <c r="C24" s="156"/>
      <c r="D24" s="156"/>
      <c r="E24" s="156"/>
      <c r="F24" s="156"/>
      <c r="G24" s="169"/>
      <c r="H24" s="153"/>
      <c r="I24" s="113"/>
      <c r="J24" s="161"/>
      <c r="K24" s="124"/>
      <c r="L24" s="126"/>
      <c r="M24" s="126"/>
      <c r="N24" s="127"/>
    </row>
    <row r="25" spans="1:14" ht="15.75" customHeight="1" hidden="1">
      <c r="A25" s="52"/>
      <c r="B25" s="53"/>
      <c r="C25" s="62"/>
      <c r="D25" s="62"/>
      <c r="E25" s="62"/>
      <c r="F25" s="62"/>
      <c r="G25" s="63"/>
      <c r="H25" s="73"/>
      <c r="I25" s="64"/>
      <c r="J25" s="4"/>
      <c r="K25" s="45"/>
      <c r="L25" s="46"/>
      <c r="M25" s="46"/>
      <c r="N25" s="46"/>
    </row>
    <row r="26" spans="1:9" ht="21">
      <c r="A26" s="3"/>
      <c r="B26" s="165" t="s">
        <v>18</v>
      </c>
      <c r="C26" s="165"/>
      <c r="D26" s="165"/>
      <c r="E26" s="165"/>
      <c r="F26" s="165"/>
      <c r="G26" s="165"/>
      <c r="H26" s="165"/>
      <c r="I26" s="165"/>
    </row>
    <row r="27" spans="1:9" ht="15">
      <c r="A27" s="3"/>
      <c r="C27" s="47"/>
      <c r="D27" s="47"/>
      <c r="E27" s="47"/>
      <c r="F27" s="47"/>
      <c r="G27" s="47"/>
      <c r="H27" s="72"/>
      <c r="I27" s="47"/>
    </row>
    <row r="28" spans="1:14" ht="15">
      <c r="A28" s="157" t="s">
        <v>24</v>
      </c>
      <c r="B28" s="121" t="s">
        <v>8</v>
      </c>
      <c r="C28" s="150" t="s">
        <v>0</v>
      </c>
      <c r="D28" s="150" t="s">
        <v>1</v>
      </c>
      <c r="E28" s="150" t="s">
        <v>2</v>
      </c>
      <c r="F28" s="150" t="s">
        <v>3</v>
      </c>
      <c r="G28" s="150" t="s">
        <v>4</v>
      </c>
      <c r="H28" s="166" t="s">
        <v>5</v>
      </c>
      <c r="I28" s="48" t="s">
        <v>6</v>
      </c>
      <c r="J28" s="145" t="s">
        <v>9</v>
      </c>
      <c r="K28" s="146"/>
      <c r="L28" s="147" t="s">
        <v>12</v>
      </c>
      <c r="M28" s="148"/>
      <c r="N28" s="149"/>
    </row>
    <row r="29" spans="1:14" ht="15">
      <c r="A29" s="158"/>
      <c r="B29" s="142"/>
      <c r="C29" s="151"/>
      <c r="D29" s="151"/>
      <c r="E29" s="151"/>
      <c r="F29" s="151"/>
      <c r="G29" s="151"/>
      <c r="H29" s="167"/>
      <c r="I29" s="51" t="s">
        <v>7</v>
      </c>
      <c r="J29" s="2" t="s">
        <v>2</v>
      </c>
      <c r="K29" s="1" t="s">
        <v>11</v>
      </c>
      <c r="L29" s="50" t="s">
        <v>13</v>
      </c>
      <c r="M29" s="50" t="s">
        <v>14</v>
      </c>
      <c r="N29" s="50" t="s">
        <v>15</v>
      </c>
    </row>
    <row r="30" spans="1:14" ht="46.8" customHeight="1">
      <c r="A30" s="147">
        <v>1</v>
      </c>
      <c r="B30" s="133" t="s">
        <v>83</v>
      </c>
      <c r="C30" s="134" t="s">
        <v>56</v>
      </c>
      <c r="D30" s="134" t="s">
        <v>47</v>
      </c>
      <c r="E30" s="134" t="s">
        <v>84</v>
      </c>
      <c r="F30" s="134" t="s">
        <v>85</v>
      </c>
      <c r="G30" s="135" t="s">
        <v>98</v>
      </c>
      <c r="H30" s="136">
        <v>134772349</v>
      </c>
      <c r="I30" s="101" t="s">
        <v>46</v>
      </c>
      <c r="J30" s="137" t="s">
        <v>116</v>
      </c>
      <c r="K30" s="123" t="s">
        <v>102</v>
      </c>
      <c r="L30" s="125"/>
      <c r="M30" s="125"/>
      <c r="N30" s="125"/>
    </row>
    <row r="31" spans="1:14" ht="15">
      <c r="A31" s="147"/>
      <c r="B31" s="133"/>
      <c r="C31" s="134"/>
      <c r="D31" s="134"/>
      <c r="E31" s="134"/>
      <c r="F31" s="134"/>
      <c r="G31" s="135"/>
      <c r="H31" s="136"/>
      <c r="I31" s="49">
        <v>45030</v>
      </c>
      <c r="J31" s="138"/>
      <c r="K31" s="124"/>
      <c r="L31" s="126"/>
      <c r="M31" s="126"/>
      <c r="N31" s="127"/>
    </row>
    <row r="32" spans="1:14" ht="75" customHeight="1">
      <c r="A32" s="147">
        <v>2</v>
      </c>
      <c r="B32" s="133" t="s">
        <v>86</v>
      </c>
      <c r="C32" s="134" t="s">
        <v>56</v>
      </c>
      <c r="D32" s="134" t="s">
        <v>47</v>
      </c>
      <c r="E32" s="134" t="s">
        <v>87</v>
      </c>
      <c r="F32" s="134" t="s">
        <v>88</v>
      </c>
      <c r="G32" s="135" t="s">
        <v>99</v>
      </c>
      <c r="H32" s="136">
        <v>171297731</v>
      </c>
      <c r="I32" s="101" t="s">
        <v>46</v>
      </c>
      <c r="J32" s="137" t="s">
        <v>117</v>
      </c>
      <c r="K32" s="123" t="s">
        <v>103</v>
      </c>
      <c r="L32" s="125"/>
      <c r="M32" s="125"/>
      <c r="N32" s="125"/>
    </row>
    <row r="33" spans="1:14" ht="15">
      <c r="A33" s="147"/>
      <c r="B33" s="133"/>
      <c r="C33" s="134"/>
      <c r="D33" s="134"/>
      <c r="E33" s="134"/>
      <c r="F33" s="134"/>
      <c r="G33" s="135"/>
      <c r="H33" s="136"/>
      <c r="I33" s="49">
        <v>45027</v>
      </c>
      <c r="J33" s="138"/>
      <c r="K33" s="124"/>
      <c r="L33" s="126"/>
      <c r="M33" s="126"/>
      <c r="N33" s="127"/>
    </row>
    <row r="34" spans="1:14" ht="85.8" customHeight="1">
      <c r="A34" s="147">
        <v>3</v>
      </c>
      <c r="B34" s="133" t="s">
        <v>89</v>
      </c>
      <c r="C34" s="134" t="s">
        <v>90</v>
      </c>
      <c r="D34" s="134" t="s">
        <v>58</v>
      </c>
      <c r="E34" s="134" t="s">
        <v>91</v>
      </c>
      <c r="F34" s="134" t="s">
        <v>92</v>
      </c>
      <c r="G34" s="135" t="s">
        <v>100</v>
      </c>
      <c r="H34" s="136">
        <v>707066397</v>
      </c>
      <c r="I34" s="101" t="s">
        <v>59</v>
      </c>
      <c r="J34" s="137" t="s">
        <v>118</v>
      </c>
      <c r="K34" s="123" t="s">
        <v>104</v>
      </c>
      <c r="L34" s="125" t="s">
        <v>106</v>
      </c>
      <c r="M34" s="125" t="s">
        <v>105</v>
      </c>
      <c r="N34" s="125"/>
    </row>
    <row r="35" spans="1:14" ht="15">
      <c r="A35" s="147"/>
      <c r="B35" s="133"/>
      <c r="C35" s="134"/>
      <c r="D35" s="134"/>
      <c r="E35" s="134"/>
      <c r="F35" s="134"/>
      <c r="G35" s="135"/>
      <c r="H35" s="136"/>
      <c r="I35" s="49">
        <v>45026</v>
      </c>
      <c r="J35" s="138"/>
      <c r="K35" s="124"/>
      <c r="L35" s="126"/>
      <c r="M35" s="126"/>
      <c r="N35" s="127"/>
    </row>
    <row r="36" spans="1:14" ht="53.4" customHeight="1">
      <c r="A36" s="147">
        <v>4</v>
      </c>
      <c r="B36" s="129" t="s">
        <v>76</v>
      </c>
      <c r="C36" s="171" t="s">
        <v>56</v>
      </c>
      <c r="D36" s="171" t="s">
        <v>58</v>
      </c>
      <c r="E36" s="171" t="s">
        <v>73</v>
      </c>
      <c r="F36" s="171" t="s">
        <v>77</v>
      </c>
      <c r="G36" s="172" t="s">
        <v>75</v>
      </c>
      <c r="H36" s="173">
        <v>194970191</v>
      </c>
      <c r="I36" s="174" t="s">
        <v>59</v>
      </c>
      <c r="J36" s="137" t="s">
        <v>79</v>
      </c>
      <c r="K36" s="123" t="s">
        <v>107</v>
      </c>
      <c r="L36" s="125" t="s">
        <v>108</v>
      </c>
      <c r="M36" s="125" t="s">
        <v>109</v>
      </c>
      <c r="N36" s="125"/>
    </row>
    <row r="37" spans="1:14" ht="14.4" customHeight="1">
      <c r="A37" s="147"/>
      <c r="B37" s="129"/>
      <c r="C37" s="171"/>
      <c r="D37" s="171"/>
      <c r="E37" s="171"/>
      <c r="F37" s="171"/>
      <c r="G37" s="172"/>
      <c r="H37" s="173"/>
      <c r="I37" s="175">
        <v>45026</v>
      </c>
      <c r="J37" s="138"/>
      <c r="K37" s="124"/>
      <c r="L37" s="126"/>
      <c r="M37" s="126"/>
      <c r="N37" s="127"/>
    </row>
    <row r="38" spans="1:14" ht="84" customHeight="1">
      <c r="A38" s="147">
        <v>5</v>
      </c>
      <c r="B38" s="133" t="s">
        <v>93</v>
      </c>
      <c r="C38" s="134" t="s">
        <v>55</v>
      </c>
      <c r="D38" s="134" t="s">
        <v>58</v>
      </c>
      <c r="E38" s="134" t="s">
        <v>72</v>
      </c>
      <c r="F38" s="134" t="s">
        <v>94</v>
      </c>
      <c r="G38" s="135" t="s">
        <v>74</v>
      </c>
      <c r="H38" s="136">
        <v>417139431</v>
      </c>
      <c r="I38" s="101" t="s">
        <v>59</v>
      </c>
      <c r="J38" s="137" t="s">
        <v>78</v>
      </c>
      <c r="K38" s="123" t="s">
        <v>110</v>
      </c>
      <c r="L38" s="125" t="s">
        <v>111</v>
      </c>
      <c r="M38" s="125" t="s">
        <v>112</v>
      </c>
      <c r="N38" s="125"/>
    </row>
    <row r="39" spans="1:14" ht="15">
      <c r="A39" s="147"/>
      <c r="B39" s="133"/>
      <c r="C39" s="134"/>
      <c r="D39" s="134"/>
      <c r="E39" s="134"/>
      <c r="F39" s="134"/>
      <c r="G39" s="135"/>
      <c r="H39" s="136"/>
      <c r="I39" s="49">
        <v>45026</v>
      </c>
      <c r="J39" s="138"/>
      <c r="K39" s="124"/>
      <c r="L39" s="126"/>
      <c r="M39" s="126"/>
      <c r="N39" s="127"/>
    </row>
    <row r="40" spans="1:14" ht="63.6" customHeight="1">
      <c r="A40" s="147">
        <v>6</v>
      </c>
      <c r="B40" s="129" t="s">
        <v>95</v>
      </c>
      <c r="C40" s="171" t="s">
        <v>56</v>
      </c>
      <c r="D40" s="171" t="s">
        <v>58</v>
      </c>
      <c r="E40" s="171" t="s">
        <v>96</v>
      </c>
      <c r="F40" s="171" t="s">
        <v>97</v>
      </c>
      <c r="G40" s="172" t="s">
        <v>101</v>
      </c>
      <c r="H40" s="173">
        <v>110987462</v>
      </c>
      <c r="I40" s="174" t="s">
        <v>59</v>
      </c>
      <c r="J40" s="137" t="s">
        <v>119</v>
      </c>
      <c r="K40" s="123" t="s">
        <v>113</v>
      </c>
      <c r="L40" s="125" t="s">
        <v>115</v>
      </c>
      <c r="M40" s="125" t="s">
        <v>114</v>
      </c>
      <c r="N40" s="125"/>
    </row>
    <row r="41" spans="1:14" ht="15">
      <c r="A41" s="147"/>
      <c r="B41" s="129"/>
      <c r="C41" s="171"/>
      <c r="D41" s="171"/>
      <c r="E41" s="171"/>
      <c r="F41" s="171"/>
      <c r="G41" s="172"/>
      <c r="H41" s="173"/>
      <c r="I41" s="175">
        <v>45017</v>
      </c>
      <c r="J41" s="138"/>
      <c r="K41" s="124"/>
      <c r="L41" s="126"/>
      <c r="M41" s="126"/>
      <c r="N41" s="127"/>
    </row>
    <row r="43" spans="1:14" ht="21">
      <c r="A43" s="3"/>
      <c r="B43" s="139" t="s">
        <v>19</v>
      </c>
      <c r="C43" s="139"/>
      <c r="D43" s="139"/>
      <c r="E43" s="139"/>
      <c r="F43" s="139"/>
      <c r="G43" s="139"/>
      <c r="H43" s="139"/>
      <c r="I43" s="139"/>
      <c r="J43" s="106"/>
      <c r="K43" s="107"/>
      <c r="L43" s="108"/>
      <c r="M43" s="108"/>
      <c r="N43" s="108"/>
    </row>
    <row r="44" spans="1:14" ht="14.4" customHeight="1">
      <c r="A44" s="109"/>
      <c r="C44" s="47"/>
      <c r="D44" s="47"/>
      <c r="E44" s="47"/>
      <c r="F44" s="47"/>
      <c r="G44" s="47"/>
      <c r="H44" s="105"/>
      <c r="I44" s="47"/>
      <c r="J44" s="106"/>
      <c r="K44" s="107"/>
      <c r="L44" s="108"/>
      <c r="M44" s="108"/>
      <c r="N44" s="108"/>
    </row>
    <row r="45" spans="1:14" ht="15">
      <c r="A45" s="140" t="s">
        <v>24</v>
      </c>
      <c r="B45" s="121" t="s">
        <v>8</v>
      </c>
      <c r="C45" s="121" t="s">
        <v>0</v>
      </c>
      <c r="D45" s="121" t="s">
        <v>1</v>
      </c>
      <c r="E45" s="121" t="s">
        <v>2</v>
      </c>
      <c r="F45" s="121" t="s">
        <v>3</v>
      </c>
      <c r="G45" s="121" t="s">
        <v>4</v>
      </c>
      <c r="H45" s="143" t="s">
        <v>5</v>
      </c>
      <c r="I45" s="57" t="s">
        <v>6</v>
      </c>
      <c r="J45" s="145" t="s">
        <v>9</v>
      </c>
      <c r="K45" s="146"/>
      <c r="L45" s="147" t="s">
        <v>12</v>
      </c>
      <c r="M45" s="148"/>
      <c r="N45" s="149"/>
    </row>
    <row r="46" spans="1:14" ht="15.75" customHeight="1">
      <c r="A46" s="141"/>
      <c r="B46" s="142"/>
      <c r="C46" s="142"/>
      <c r="D46" s="142"/>
      <c r="E46" s="142"/>
      <c r="F46" s="142"/>
      <c r="G46" s="142"/>
      <c r="H46" s="144"/>
      <c r="I46" s="50" t="s">
        <v>7</v>
      </c>
      <c r="J46" s="2" t="s">
        <v>2</v>
      </c>
      <c r="K46" s="2" t="s">
        <v>11</v>
      </c>
      <c r="L46" s="50" t="s">
        <v>13</v>
      </c>
      <c r="M46" s="50" t="s">
        <v>14</v>
      </c>
      <c r="N46" s="50" t="s">
        <v>15</v>
      </c>
    </row>
    <row r="47" spans="1:14" ht="63" customHeight="1">
      <c r="A47" s="128">
        <v>1</v>
      </c>
      <c r="B47" s="133" t="s">
        <v>70</v>
      </c>
      <c r="C47" s="134" t="s">
        <v>56</v>
      </c>
      <c r="D47" s="134" t="s">
        <v>47</v>
      </c>
      <c r="E47" s="134" t="s">
        <v>84</v>
      </c>
      <c r="F47" s="134" t="s">
        <v>137</v>
      </c>
      <c r="G47" s="135" t="s">
        <v>98</v>
      </c>
      <c r="H47" s="136">
        <v>134772349</v>
      </c>
      <c r="I47" s="101" t="s">
        <v>46</v>
      </c>
      <c r="J47" s="121"/>
      <c r="K47" s="123" t="s">
        <v>102</v>
      </c>
      <c r="L47" s="125"/>
      <c r="M47" s="125"/>
      <c r="N47" s="125"/>
    </row>
    <row r="48" spans="1:14" ht="15.75" customHeight="1">
      <c r="A48" s="128"/>
      <c r="B48" s="133"/>
      <c r="C48" s="134"/>
      <c r="D48" s="134"/>
      <c r="E48" s="134"/>
      <c r="F48" s="134"/>
      <c r="G48" s="135"/>
      <c r="H48" s="136"/>
      <c r="I48" s="49">
        <v>45030</v>
      </c>
      <c r="J48" s="122"/>
      <c r="K48" s="124"/>
      <c r="L48" s="126"/>
      <c r="M48" s="126"/>
      <c r="N48" s="127"/>
    </row>
    <row r="49" spans="1:14" ht="60.6" customHeight="1">
      <c r="A49" s="128">
        <v>2</v>
      </c>
      <c r="B49" s="129" t="s">
        <v>138</v>
      </c>
      <c r="C49" s="171" t="s">
        <v>57</v>
      </c>
      <c r="D49" s="171" t="s">
        <v>71</v>
      </c>
      <c r="E49" s="171" t="s">
        <v>139</v>
      </c>
      <c r="F49" s="171" t="s">
        <v>140</v>
      </c>
      <c r="G49" s="172" t="s">
        <v>147</v>
      </c>
      <c r="H49" s="173">
        <v>331076153.62</v>
      </c>
      <c r="I49" s="174" t="s">
        <v>46</v>
      </c>
      <c r="J49" s="121"/>
      <c r="K49" s="123" t="s">
        <v>150</v>
      </c>
      <c r="L49" s="125"/>
      <c r="M49" s="125"/>
      <c r="N49" s="125"/>
    </row>
    <row r="50" spans="1:14" ht="15">
      <c r="A50" s="128"/>
      <c r="B50" s="129"/>
      <c r="C50" s="171"/>
      <c r="D50" s="171"/>
      <c r="E50" s="171"/>
      <c r="F50" s="171"/>
      <c r="G50" s="172"/>
      <c r="H50" s="173"/>
      <c r="I50" s="175">
        <v>45029</v>
      </c>
      <c r="J50" s="122"/>
      <c r="K50" s="124"/>
      <c r="L50" s="126"/>
      <c r="M50" s="126"/>
      <c r="N50" s="127"/>
    </row>
    <row r="51" spans="1:14" ht="63" customHeight="1">
      <c r="A51" s="128">
        <v>3</v>
      </c>
      <c r="B51" s="129" t="s">
        <v>141</v>
      </c>
      <c r="C51" s="171" t="s">
        <v>56</v>
      </c>
      <c r="D51" s="171" t="s">
        <v>71</v>
      </c>
      <c r="E51" s="171" t="s">
        <v>142</v>
      </c>
      <c r="F51" s="171" t="s">
        <v>143</v>
      </c>
      <c r="G51" s="172" t="s">
        <v>148</v>
      </c>
      <c r="H51" s="173">
        <v>226015279</v>
      </c>
      <c r="I51" s="174" t="s">
        <v>46</v>
      </c>
      <c r="J51" s="121"/>
      <c r="K51" s="123" t="s">
        <v>151</v>
      </c>
      <c r="L51" s="125"/>
      <c r="M51" s="125"/>
      <c r="N51" s="125"/>
    </row>
    <row r="52" spans="1:14" ht="15">
      <c r="A52" s="128"/>
      <c r="B52" s="129"/>
      <c r="C52" s="171"/>
      <c r="D52" s="171"/>
      <c r="E52" s="171"/>
      <c r="F52" s="171"/>
      <c r="G52" s="172"/>
      <c r="H52" s="173"/>
      <c r="I52" s="175">
        <v>45028</v>
      </c>
      <c r="J52" s="122"/>
      <c r="K52" s="124"/>
      <c r="L52" s="126"/>
      <c r="M52" s="126"/>
      <c r="N52" s="127"/>
    </row>
    <row r="53" spans="1:14" ht="131.4" customHeight="1">
      <c r="A53" s="128">
        <v>4</v>
      </c>
      <c r="B53" s="133" t="s">
        <v>144</v>
      </c>
      <c r="C53" s="134" t="s">
        <v>60</v>
      </c>
      <c r="D53" s="134" t="s">
        <v>58</v>
      </c>
      <c r="E53" s="134" t="s">
        <v>145</v>
      </c>
      <c r="F53" s="134" t="s">
        <v>146</v>
      </c>
      <c r="G53" s="135" t="s">
        <v>149</v>
      </c>
      <c r="H53" s="136">
        <v>280480000</v>
      </c>
      <c r="I53" s="101" t="s">
        <v>59</v>
      </c>
      <c r="J53" s="121"/>
      <c r="K53" s="123" t="s">
        <v>152</v>
      </c>
      <c r="L53" s="125" t="s">
        <v>153</v>
      </c>
      <c r="M53" s="125" t="s">
        <v>154</v>
      </c>
      <c r="N53" s="125"/>
    </row>
    <row r="54" spans="1:14" ht="15">
      <c r="A54" s="128"/>
      <c r="B54" s="133"/>
      <c r="C54" s="134"/>
      <c r="D54" s="134"/>
      <c r="E54" s="134"/>
      <c r="F54" s="134"/>
      <c r="G54" s="135"/>
      <c r="H54" s="136"/>
      <c r="I54" s="49">
        <v>45027</v>
      </c>
      <c r="J54" s="122"/>
      <c r="K54" s="124"/>
      <c r="L54" s="126"/>
      <c r="M54" s="126"/>
      <c r="N54" s="127"/>
    </row>
  </sheetData>
  <mergeCells count="239">
    <mergeCell ref="N38:N39"/>
    <mergeCell ref="N36:N37"/>
    <mergeCell ref="A34:A35"/>
    <mergeCell ref="C32:C33"/>
    <mergeCell ref="D32:D33"/>
    <mergeCell ref="E32:E33"/>
    <mergeCell ref="F32:F33"/>
    <mergeCell ref="C34:C35"/>
    <mergeCell ref="D34:D35"/>
    <mergeCell ref="E34:E35"/>
    <mergeCell ref="F34:F35"/>
    <mergeCell ref="N40:N41"/>
    <mergeCell ref="A40:A41"/>
    <mergeCell ref="B40:B41"/>
    <mergeCell ref="C40:C41"/>
    <mergeCell ref="D40:D41"/>
    <mergeCell ref="E40:E41"/>
    <mergeCell ref="F40:F41"/>
    <mergeCell ref="G40:G41"/>
    <mergeCell ref="H40:H41"/>
    <mergeCell ref="J40:J41"/>
    <mergeCell ref="A36:A37"/>
    <mergeCell ref="B36:B37"/>
    <mergeCell ref="C36:C37"/>
    <mergeCell ref="D36:D37"/>
    <mergeCell ref="E36:E37"/>
    <mergeCell ref="F36:F37"/>
    <mergeCell ref="A38:A39"/>
    <mergeCell ref="B38:B39"/>
    <mergeCell ref="C38:C39"/>
    <mergeCell ref="D38:D39"/>
    <mergeCell ref="E38:E39"/>
    <mergeCell ref="F38:F39"/>
    <mergeCell ref="G34:G35"/>
    <mergeCell ref="K36:K37"/>
    <mergeCell ref="L36:L37"/>
    <mergeCell ref="M36:M37"/>
    <mergeCell ref="K38:K39"/>
    <mergeCell ref="L38:L39"/>
    <mergeCell ref="M38:M39"/>
    <mergeCell ref="K40:K41"/>
    <mergeCell ref="L40:L41"/>
    <mergeCell ref="M40:M41"/>
    <mergeCell ref="G36:G37"/>
    <mergeCell ref="H36:H37"/>
    <mergeCell ref="J36:J37"/>
    <mergeCell ref="G38:G39"/>
    <mergeCell ref="H38:H39"/>
    <mergeCell ref="J38:J39"/>
    <mergeCell ref="J34:J35"/>
    <mergeCell ref="K34:K35"/>
    <mergeCell ref="L34:L35"/>
    <mergeCell ref="M34:M35"/>
    <mergeCell ref="A7:A8"/>
    <mergeCell ref="B7:B8"/>
    <mergeCell ref="C7:C8"/>
    <mergeCell ref="D7:D8"/>
    <mergeCell ref="E7:E8"/>
    <mergeCell ref="F7:F8"/>
    <mergeCell ref="G7:G8"/>
    <mergeCell ref="H7:H8"/>
    <mergeCell ref="A12:A13"/>
    <mergeCell ref="C10:I10"/>
    <mergeCell ref="A5:A6"/>
    <mergeCell ref="B5:B6"/>
    <mergeCell ref="C5:C6"/>
    <mergeCell ref="D5:D6"/>
    <mergeCell ref="E5:E6"/>
    <mergeCell ref="F5:F6"/>
    <mergeCell ref="G5:G6"/>
    <mergeCell ref="H5:H6"/>
    <mergeCell ref="A1:D1"/>
    <mergeCell ref="L23:L24"/>
    <mergeCell ref="N14:N15"/>
    <mergeCell ref="M23:M24"/>
    <mergeCell ref="N23:N24"/>
    <mergeCell ref="J7:J8"/>
    <mergeCell ref="L14:L15"/>
    <mergeCell ref="F1:G1"/>
    <mergeCell ref="C3:I3"/>
    <mergeCell ref="H28:H29"/>
    <mergeCell ref="G12:G13"/>
    <mergeCell ref="H12:H13"/>
    <mergeCell ref="B26:I26"/>
    <mergeCell ref="C12:C13"/>
    <mergeCell ref="D12:D13"/>
    <mergeCell ref="E12:E13"/>
    <mergeCell ref="F12:F13"/>
    <mergeCell ref="H14:H15"/>
    <mergeCell ref="F28:F29"/>
    <mergeCell ref="F14:F15"/>
    <mergeCell ref="B12:B13"/>
    <mergeCell ref="E14:E15"/>
    <mergeCell ref="F23:F24"/>
    <mergeCell ref="G23:G24"/>
    <mergeCell ref="M14:M15"/>
    <mergeCell ref="J5:K5"/>
    <mergeCell ref="L5:N5"/>
    <mergeCell ref="J12:K12"/>
    <mergeCell ref="L12:N12"/>
    <mergeCell ref="K7:K8"/>
    <mergeCell ref="L7:L8"/>
    <mergeCell ref="M7:M8"/>
    <mergeCell ref="N7:N8"/>
    <mergeCell ref="J21:K21"/>
    <mergeCell ref="L21:N21"/>
    <mergeCell ref="L16:L17"/>
    <mergeCell ref="M16:M17"/>
    <mergeCell ref="N34:N35"/>
    <mergeCell ref="H34:H35"/>
    <mergeCell ref="J32:J33"/>
    <mergeCell ref="K32:K33"/>
    <mergeCell ref="L32:L33"/>
    <mergeCell ref="M32:M33"/>
    <mergeCell ref="N32:N33"/>
    <mergeCell ref="L28:N28"/>
    <mergeCell ref="J28:K28"/>
    <mergeCell ref="J30:J31"/>
    <mergeCell ref="K30:K31"/>
    <mergeCell ref="L30:L31"/>
    <mergeCell ref="M30:M31"/>
    <mergeCell ref="N30:N31"/>
    <mergeCell ref="A28:A29"/>
    <mergeCell ref="C28:C29"/>
    <mergeCell ref="E28:E29"/>
    <mergeCell ref="G28:G29"/>
    <mergeCell ref="E30:E31"/>
    <mergeCell ref="F30:F31"/>
    <mergeCell ref="G30:G31"/>
    <mergeCell ref="K14:K15"/>
    <mergeCell ref="A14:A15"/>
    <mergeCell ref="J14:J15"/>
    <mergeCell ref="A16:A17"/>
    <mergeCell ref="H16:H17"/>
    <mergeCell ref="J16:J17"/>
    <mergeCell ref="K16:K17"/>
    <mergeCell ref="J23:J24"/>
    <mergeCell ref="K23:K24"/>
    <mergeCell ref="A23:A24"/>
    <mergeCell ref="C30:C31"/>
    <mergeCell ref="D30:D31"/>
    <mergeCell ref="H21:H22"/>
    <mergeCell ref="B23:B24"/>
    <mergeCell ref="C23:C24"/>
    <mergeCell ref="D23:D24"/>
    <mergeCell ref="E23:E24"/>
    <mergeCell ref="B16:B17"/>
    <mergeCell ref="C16:C17"/>
    <mergeCell ref="D16:D17"/>
    <mergeCell ref="E16:E17"/>
    <mergeCell ref="F16:F17"/>
    <mergeCell ref="G16:G17"/>
    <mergeCell ref="A21:A22"/>
    <mergeCell ref="B21:B22"/>
    <mergeCell ref="G14:G15"/>
    <mergeCell ref="C21:C22"/>
    <mergeCell ref="D21:D22"/>
    <mergeCell ref="H30:H31"/>
    <mergeCell ref="H32:H33"/>
    <mergeCell ref="G32:G33"/>
    <mergeCell ref="B28:B29"/>
    <mergeCell ref="D28:D29"/>
    <mergeCell ref="A32:A33"/>
    <mergeCell ref="B32:B33"/>
    <mergeCell ref="B34:B35"/>
    <mergeCell ref="B30:B31"/>
    <mergeCell ref="A30:A31"/>
    <mergeCell ref="C19:I19"/>
    <mergeCell ref="H23:H24"/>
    <mergeCell ref="B14:B15"/>
    <mergeCell ref="C14:C15"/>
    <mergeCell ref="D14:D15"/>
    <mergeCell ref="E21:E22"/>
    <mergeCell ref="F21:F22"/>
    <mergeCell ref="G21:G22"/>
    <mergeCell ref="A49:A50"/>
    <mergeCell ref="J49:J50"/>
    <mergeCell ref="K49:K50"/>
    <mergeCell ref="L49:L50"/>
    <mergeCell ref="M49:M50"/>
    <mergeCell ref="B51:B52"/>
    <mergeCell ref="C51:C52"/>
    <mergeCell ref="D51:D52"/>
    <mergeCell ref="E51:E52"/>
    <mergeCell ref="F51:F52"/>
    <mergeCell ref="G51:G52"/>
    <mergeCell ref="H51:H52"/>
    <mergeCell ref="A51:A52"/>
    <mergeCell ref="J51:J52"/>
    <mergeCell ref="A47:A48"/>
    <mergeCell ref="B47:B48"/>
    <mergeCell ref="C47:C48"/>
    <mergeCell ref="D47:D48"/>
    <mergeCell ref="E47:E48"/>
    <mergeCell ref="A45:A46"/>
    <mergeCell ref="B45:B46"/>
    <mergeCell ref="C45:C46"/>
    <mergeCell ref="D45:D46"/>
    <mergeCell ref="E45:E46"/>
    <mergeCell ref="F45:F46"/>
    <mergeCell ref="G45:G46"/>
    <mergeCell ref="H45:H46"/>
    <mergeCell ref="J45:K45"/>
    <mergeCell ref="N16:N17"/>
    <mergeCell ref="M47:M48"/>
    <mergeCell ref="N47:N48"/>
    <mergeCell ref="B49:B50"/>
    <mergeCell ref="C49:C50"/>
    <mergeCell ref="D49:D50"/>
    <mergeCell ref="E49:E50"/>
    <mergeCell ref="F49:F50"/>
    <mergeCell ref="G49:G50"/>
    <mergeCell ref="H49:H50"/>
    <mergeCell ref="N49:N50"/>
    <mergeCell ref="B43:I43"/>
    <mergeCell ref="L45:N45"/>
    <mergeCell ref="F47:F48"/>
    <mergeCell ref="G47:G48"/>
    <mergeCell ref="H47:H48"/>
    <mergeCell ref="L53:L54"/>
    <mergeCell ref="M53:M54"/>
    <mergeCell ref="N53:N54"/>
    <mergeCell ref="K51:K52"/>
    <mergeCell ref="L51:L52"/>
    <mergeCell ref="J47:J48"/>
    <mergeCell ref="K47:K48"/>
    <mergeCell ref="L47:L48"/>
    <mergeCell ref="M51:M52"/>
    <mergeCell ref="N51:N52"/>
    <mergeCell ref="B53:B54"/>
    <mergeCell ref="C53:C54"/>
    <mergeCell ref="D53:D54"/>
    <mergeCell ref="E53:E54"/>
    <mergeCell ref="F53:F54"/>
    <mergeCell ref="G53:G54"/>
    <mergeCell ref="H53:H54"/>
    <mergeCell ref="J53:J54"/>
    <mergeCell ref="K53:K54"/>
    <mergeCell ref="A53:A54"/>
  </mergeCells>
  <hyperlinks>
    <hyperlink ref="B30" r:id="rId1" display="javascript: consultaProceso('23-11-13581968')"/>
    <hyperlink ref="B32" r:id="rId2" display="javascript: consultaProceso('23-11-13574001')"/>
    <hyperlink ref="B34" r:id="rId3" display="javascript: consultaProceso('23-1-228359')"/>
    <hyperlink ref="B36" r:id="rId4" display="javascript: consultaProceso('23-11-13553076')"/>
    <hyperlink ref="B38" r:id="rId5" display="javascript: consultaProceso('23-12-13591170')"/>
    <hyperlink ref="B40" r:id="rId6" display="javascript: consultaProceso('23-11-13546214')"/>
    <hyperlink ref="B30:B31" r:id="rId7" display="SA-005-2023"/>
    <hyperlink ref="B32:B33" r:id="rId8" display="SA-MC-009-2023"/>
    <hyperlink ref="B34:B35" r:id="rId9" display="LICITACION PUBLICA 001-2023"/>
    <hyperlink ref="B36:B37" r:id="rId10" display="SAMC 005 DE 2023"/>
    <hyperlink ref="B38:B39" r:id="rId11" display="CI02POP-2023"/>
    <hyperlink ref="B40:B41" r:id="rId12" display="SA-03-2023"/>
    <hyperlink ref="K32" r:id="rId13" display="mailto:contratos@briceno-antioquia.gov.co"/>
    <hyperlink ref="K34" r:id="rId14" display="mailto:serviciospublicos@sanvicente-antioquia.gov.co"/>
    <hyperlink ref="K36" r:id="rId15" display="mailto:planeacionyobraspublicas@titiribi-antioquia.gov.co"/>
    <hyperlink ref="K38" r:id="rId16" display="mailto:planeacion@concepcion-antioquia.gov.co"/>
    <hyperlink ref="K40" r:id="rId17" display="mailto:CONTRATACION@LIBORINA-ANTIOQUIA.GOV.CO"/>
    <hyperlink ref="B47" r:id="rId18" display="javascript: consultaProceso('23-11-13581985')"/>
    <hyperlink ref="B49" r:id="rId19" display="javascript: consultaProceso('23-21-36999')"/>
    <hyperlink ref="B51" r:id="rId20" display="javascript: consultaProceso('23-11-13589844')"/>
    <hyperlink ref="B53" r:id="rId21" display="javascript: consultaProceso('23-4-13594962')"/>
    <hyperlink ref="B47:B48" r:id="rId22" display="SA-006-2023"/>
    <hyperlink ref="B49:B50" r:id="rId23" display="L.P 001-2023"/>
    <hyperlink ref="B51:B52" r:id="rId24" display="SA-004-2023"/>
    <hyperlink ref="B53:B54" r:id="rId25" display="CS-001-SPI-2023-052"/>
    <hyperlink ref="K51" r:id="rId26" display="mailto:planeacion@angelopolis-antioquia.gov.co"/>
  </hyperlinks>
  <printOptions/>
  <pageMargins left="0.7" right="0.7" top="0.75" bottom="0.75" header="0.3" footer="0.3"/>
  <pageSetup horizontalDpi="600" verticalDpi="600" orientation="portrait" r:id="rId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0"/>
  <sheetViews>
    <sheetView showGridLines="0" zoomScale="85" zoomScaleNormal="85" workbookViewId="0" topLeftCell="A1">
      <selection activeCell="H36" sqref="H36:H37"/>
    </sheetView>
  </sheetViews>
  <sheetFormatPr defaultColWidth="11.421875" defaultRowHeight="15"/>
  <cols>
    <col min="2" max="2" width="18.57421875" style="0" customWidth="1"/>
    <col min="3" max="3" width="18.421875" style="0" customWidth="1"/>
    <col min="4" max="4" width="13.7109375" style="0" customWidth="1"/>
    <col min="5" max="5" width="22.7109375" style="0" customWidth="1"/>
    <col min="6" max="6" width="54.57421875" style="0" customWidth="1"/>
    <col min="7" max="7" width="27.140625" style="0" customWidth="1"/>
    <col min="8" max="8" width="20.28125" style="74" customWidth="1"/>
    <col min="9" max="9" width="15.28125" style="0" customWidth="1"/>
    <col min="10" max="10" width="27.421875" style="0" customWidth="1"/>
    <col min="11" max="11" width="26.140625" style="0" customWidth="1"/>
    <col min="12" max="12" width="26.00390625" style="0" customWidth="1"/>
    <col min="13" max="13" width="22.421875" style="0" customWidth="1"/>
    <col min="14" max="14" width="23.140625" style="0" customWidth="1"/>
  </cols>
  <sheetData>
    <row r="1" spans="1:7" ht="25.8">
      <c r="A1" s="168" t="s">
        <v>16</v>
      </c>
      <c r="B1" s="168"/>
      <c r="C1" s="168"/>
      <c r="D1" s="168"/>
      <c r="F1" s="164" t="s">
        <v>80</v>
      </c>
      <c r="G1" s="164"/>
    </row>
    <row r="2" spans="1:14" ht="15.6" customHeight="1">
      <c r="A2" s="52"/>
      <c r="B2" s="58"/>
      <c r="C2" s="59"/>
      <c r="D2" s="59"/>
      <c r="E2" s="59"/>
      <c r="F2" s="59"/>
      <c r="G2" s="60"/>
      <c r="H2" s="75"/>
      <c r="I2" s="61"/>
      <c r="J2" s="4"/>
      <c r="K2" s="45"/>
      <c r="L2" s="46"/>
      <c r="M2" s="46"/>
      <c r="N2" s="46"/>
    </row>
    <row r="3" spans="1:14" ht="21" hidden="1">
      <c r="A3" s="14"/>
      <c r="B3" s="14"/>
      <c r="C3" s="165" t="s">
        <v>43</v>
      </c>
      <c r="D3" s="165"/>
      <c r="E3" s="165"/>
      <c r="F3" s="165"/>
      <c r="G3" s="165"/>
      <c r="H3" s="165"/>
      <c r="I3" s="165"/>
      <c r="N3" s="46"/>
    </row>
    <row r="4" ht="15.75" customHeight="1" hidden="1">
      <c r="N4" s="46"/>
    </row>
    <row r="5" spans="1:14" ht="15" hidden="1">
      <c r="A5" s="140" t="s">
        <v>24</v>
      </c>
      <c r="B5" s="121" t="s">
        <v>8</v>
      </c>
      <c r="C5" s="121" t="s">
        <v>0</v>
      </c>
      <c r="D5" s="121" t="s">
        <v>1</v>
      </c>
      <c r="E5" s="121" t="s">
        <v>2</v>
      </c>
      <c r="F5" s="121" t="s">
        <v>3</v>
      </c>
      <c r="G5" s="121" t="s">
        <v>4</v>
      </c>
      <c r="H5" s="143" t="s">
        <v>5</v>
      </c>
      <c r="I5" s="57" t="s">
        <v>6</v>
      </c>
      <c r="J5" s="145" t="s">
        <v>9</v>
      </c>
      <c r="K5" s="146"/>
      <c r="L5" s="147" t="s">
        <v>12</v>
      </c>
      <c r="M5" s="148"/>
      <c r="N5" s="149"/>
    </row>
    <row r="6" spans="1:14" ht="15.75" customHeight="1" hidden="1">
      <c r="A6" s="127"/>
      <c r="B6" s="142"/>
      <c r="C6" s="142"/>
      <c r="D6" s="142"/>
      <c r="E6" s="142"/>
      <c r="F6" s="142"/>
      <c r="G6" s="142"/>
      <c r="H6" s="144"/>
      <c r="I6" s="50" t="s">
        <v>7</v>
      </c>
      <c r="J6" s="2" t="s">
        <v>2</v>
      </c>
      <c r="K6" s="2" t="s">
        <v>11</v>
      </c>
      <c r="L6" s="50" t="s">
        <v>13</v>
      </c>
      <c r="M6" s="50" t="s">
        <v>14</v>
      </c>
      <c r="N6" s="50" t="s">
        <v>15</v>
      </c>
    </row>
    <row r="7" spans="1:14" ht="46.95" customHeight="1" hidden="1">
      <c r="A7" s="159">
        <v>2</v>
      </c>
      <c r="B7" s="129"/>
      <c r="C7" s="130"/>
      <c r="D7" s="130"/>
      <c r="E7" s="130"/>
      <c r="F7" s="130"/>
      <c r="G7" s="131"/>
      <c r="H7" s="132"/>
      <c r="I7" s="48"/>
      <c r="J7" s="121"/>
      <c r="K7" s="123"/>
      <c r="L7" s="125"/>
      <c r="M7" s="125"/>
      <c r="N7" s="125"/>
    </row>
    <row r="8" spans="1:14" ht="15.75" customHeight="1" hidden="1">
      <c r="A8" s="160"/>
      <c r="B8" s="129"/>
      <c r="C8" s="130"/>
      <c r="D8" s="130"/>
      <c r="E8" s="130"/>
      <c r="F8" s="130"/>
      <c r="G8" s="131"/>
      <c r="H8" s="132"/>
      <c r="I8" s="66"/>
      <c r="J8" s="122"/>
      <c r="K8" s="124"/>
      <c r="L8" s="126"/>
      <c r="M8" s="126"/>
      <c r="N8" s="126"/>
    </row>
    <row r="9" spans="1:14" ht="54.6" customHeight="1" hidden="1">
      <c r="A9" s="159">
        <v>3</v>
      </c>
      <c r="B9" s="129"/>
      <c r="C9" s="130"/>
      <c r="D9" s="130"/>
      <c r="E9" s="130"/>
      <c r="F9" s="130"/>
      <c r="G9" s="131"/>
      <c r="H9" s="132"/>
      <c r="I9" s="48"/>
      <c r="J9" s="121"/>
      <c r="K9" s="123"/>
      <c r="L9" s="125"/>
      <c r="M9" s="125"/>
      <c r="N9" s="125"/>
    </row>
    <row r="10" spans="1:14" ht="15" customHeight="1" hidden="1">
      <c r="A10" s="160"/>
      <c r="B10" s="129"/>
      <c r="C10" s="130"/>
      <c r="D10" s="130"/>
      <c r="E10" s="130"/>
      <c r="F10" s="130"/>
      <c r="G10" s="131"/>
      <c r="H10" s="132"/>
      <c r="I10" s="66"/>
      <c r="J10" s="122"/>
      <c r="K10" s="124"/>
      <c r="L10" s="126"/>
      <c r="M10" s="126"/>
      <c r="N10" s="127"/>
    </row>
    <row r="11" spans="1:14" ht="15.75" customHeight="1" hidden="1">
      <c r="A11" s="52"/>
      <c r="B11" s="58"/>
      <c r="C11" s="46"/>
      <c r="D11" s="46"/>
      <c r="E11" s="46"/>
      <c r="F11" s="46"/>
      <c r="G11" s="4"/>
      <c r="H11" s="76">
        <f>SUM(H7:H10)</f>
        <v>0</v>
      </c>
      <c r="I11" s="65"/>
      <c r="J11" s="4"/>
      <c r="K11" s="45"/>
      <c r="L11" s="46"/>
      <c r="M11" s="46"/>
      <c r="N11" s="46"/>
    </row>
    <row r="12" spans="1:14" ht="21" hidden="1">
      <c r="A12" s="14"/>
      <c r="B12" s="14"/>
      <c r="C12" s="165" t="s">
        <v>42</v>
      </c>
      <c r="D12" s="165"/>
      <c r="E12" s="165"/>
      <c r="F12" s="165"/>
      <c r="G12" s="165"/>
      <c r="H12" s="165"/>
      <c r="I12" s="165"/>
      <c r="N12" s="46"/>
    </row>
    <row r="13" ht="15.75" customHeight="1" hidden="1">
      <c r="N13" s="46"/>
    </row>
    <row r="14" spans="1:14" ht="15" hidden="1">
      <c r="A14" s="140" t="s">
        <v>24</v>
      </c>
      <c r="B14" s="121" t="s">
        <v>8</v>
      </c>
      <c r="C14" s="121" t="s">
        <v>0</v>
      </c>
      <c r="D14" s="121" t="s">
        <v>1</v>
      </c>
      <c r="E14" s="121" t="s">
        <v>2</v>
      </c>
      <c r="F14" s="121" t="s">
        <v>3</v>
      </c>
      <c r="G14" s="121" t="s">
        <v>4</v>
      </c>
      <c r="H14" s="143" t="s">
        <v>5</v>
      </c>
      <c r="I14" s="57" t="s">
        <v>6</v>
      </c>
      <c r="J14" s="145" t="s">
        <v>9</v>
      </c>
      <c r="K14" s="146"/>
      <c r="L14" s="147" t="s">
        <v>12</v>
      </c>
      <c r="M14" s="148"/>
      <c r="N14" s="149"/>
    </row>
    <row r="15" spans="1:14" ht="15.75" customHeight="1" hidden="1">
      <c r="A15" s="127"/>
      <c r="B15" s="142"/>
      <c r="C15" s="142"/>
      <c r="D15" s="142"/>
      <c r="E15" s="142"/>
      <c r="F15" s="142"/>
      <c r="G15" s="142"/>
      <c r="H15" s="144"/>
      <c r="I15" s="50" t="s">
        <v>7</v>
      </c>
      <c r="J15" s="2" t="s">
        <v>2</v>
      </c>
      <c r="K15" s="2" t="s">
        <v>11</v>
      </c>
      <c r="L15" s="50" t="s">
        <v>13</v>
      </c>
      <c r="M15" s="50" t="s">
        <v>14</v>
      </c>
      <c r="N15" s="50" t="s">
        <v>15</v>
      </c>
    </row>
    <row r="16" spans="1:14" ht="65.4" customHeight="1" hidden="1">
      <c r="A16" s="128">
        <v>1</v>
      </c>
      <c r="B16" s="129"/>
      <c r="C16" s="130"/>
      <c r="D16" s="130"/>
      <c r="E16" s="130"/>
      <c r="F16" s="130"/>
      <c r="G16" s="131"/>
      <c r="H16" s="132"/>
      <c r="I16" s="48"/>
      <c r="J16" s="150"/>
      <c r="K16" s="123"/>
      <c r="L16" s="125"/>
      <c r="M16" s="125"/>
      <c r="N16" s="125"/>
    </row>
    <row r="17" spans="1:14" ht="15" customHeight="1" hidden="1">
      <c r="A17" s="128"/>
      <c r="B17" s="129"/>
      <c r="C17" s="130"/>
      <c r="D17" s="130"/>
      <c r="E17" s="130"/>
      <c r="F17" s="130"/>
      <c r="G17" s="131"/>
      <c r="H17" s="132"/>
      <c r="I17" s="66"/>
      <c r="J17" s="161"/>
      <c r="K17" s="124"/>
      <c r="L17" s="126"/>
      <c r="M17" s="126"/>
      <c r="N17" s="127"/>
    </row>
    <row r="18" spans="1:14" ht="64.2" customHeight="1" hidden="1">
      <c r="A18" s="128">
        <v>2</v>
      </c>
      <c r="B18" s="129"/>
      <c r="C18" s="130"/>
      <c r="D18" s="130"/>
      <c r="E18" s="130"/>
      <c r="F18" s="130"/>
      <c r="G18" s="131"/>
      <c r="H18" s="132"/>
      <c r="I18" s="48"/>
      <c r="J18" s="121"/>
      <c r="K18" s="123"/>
      <c r="L18" s="125"/>
      <c r="M18" s="125"/>
      <c r="N18" s="125"/>
    </row>
    <row r="19" spans="1:14" ht="15" hidden="1">
      <c r="A19" s="128"/>
      <c r="B19" s="129"/>
      <c r="C19" s="130"/>
      <c r="D19" s="130"/>
      <c r="E19" s="130"/>
      <c r="F19" s="130"/>
      <c r="G19" s="131"/>
      <c r="H19" s="132"/>
      <c r="I19" s="66"/>
      <c r="J19" s="122"/>
      <c r="K19" s="124"/>
      <c r="L19" s="126"/>
      <c r="M19" s="126"/>
      <c r="N19" s="127"/>
    </row>
    <row r="20" spans="1:14" ht="13.95" customHeight="1" hidden="1">
      <c r="A20" s="52"/>
      <c r="B20" s="58"/>
      <c r="C20" s="67"/>
      <c r="D20" s="67"/>
      <c r="E20" s="67"/>
      <c r="F20" s="67"/>
      <c r="G20" s="68"/>
      <c r="H20" s="77"/>
      <c r="I20" s="69"/>
      <c r="J20" s="4"/>
      <c r="K20" s="45"/>
      <c r="L20" s="46"/>
      <c r="M20" s="46"/>
      <c r="N20" s="46"/>
    </row>
    <row r="21" spans="2:9" ht="17.7" customHeight="1" hidden="1">
      <c r="B21" s="152" t="s">
        <v>45</v>
      </c>
      <c r="C21" s="152"/>
      <c r="D21" s="152"/>
      <c r="E21" s="152"/>
      <c r="F21" s="152"/>
      <c r="G21" s="152"/>
      <c r="H21" s="152"/>
      <c r="I21" s="14"/>
    </row>
    <row r="22" spans="2:9" ht="17.7" customHeight="1" hidden="1">
      <c r="B22" s="14"/>
      <c r="C22" s="14"/>
      <c r="D22" s="14"/>
      <c r="E22" s="14"/>
      <c r="F22" s="14"/>
      <c r="G22" s="14"/>
      <c r="H22" s="78"/>
      <c r="I22" s="14"/>
    </row>
    <row r="23" spans="1:14" ht="15" hidden="1">
      <c r="A23" s="140" t="s">
        <v>24</v>
      </c>
      <c r="B23" s="121" t="s">
        <v>8</v>
      </c>
      <c r="C23" s="121" t="s">
        <v>0</v>
      </c>
      <c r="D23" s="121" t="s">
        <v>1</v>
      </c>
      <c r="E23" s="121" t="s">
        <v>2</v>
      </c>
      <c r="F23" s="121" t="s">
        <v>3</v>
      </c>
      <c r="G23" s="121" t="s">
        <v>4</v>
      </c>
      <c r="H23" s="143" t="s">
        <v>5</v>
      </c>
      <c r="I23" s="57" t="s">
        <v>6</v>
      </c>
      <c r="J23" s="145" t="s">
        <v>9</v>
      </c>
      <c r="K23" s="146"/>
      <c r="L23" s="147" t="s">
        <v>12</v>
      </c>
      <c r="M23" s="148"/>
      <c r="N23" s="149"/>
    </row>
    <row r="24" spans="1:14" ht="15.75" customHeight="1" hidden="1">
      <c r="A24" s="127"/>
      <c r="B24" s="142"/>
      <c r="C24" s="142"/>
      <c r="D24" s="142"/>
      <c r="E24" s="142"/>
      <c r="F24" s="142"/>
      <c r="G24" s="142"/>
      <c r="H24" s="144"/>
      <c r="I24" s="50" t="s">
        <v>7</v>
      </c>
      <c r="J24" s="2" t="s">
        <v>2</v>
      </c>
      <c r="K24" s="2" t="s">
        <v>11</v>
      </c>
      <c r="L24" s="50" t="s">
        <v>13</v>
      </c>
      <c r="M24" s="50" t="s">
        <v>14</v>
      </c>
      <c r="N24" s="50" t="s">
        <v>15</v>
      </c>
    </row>
    <row r="25" spans="1:14" ht="64.2" customHeight="1" hidden="1">
      <c r="A25" s="128">
        <v>1</v>
      </c>
      <c r="B25" s="133"/>
      <c r="C25" s="134"/>
      <c r="D25" s="134"/>
      <c r="E25" s="134"/>
      <c r="F25" s="134"/>
      <c r="G25" s="135"/>
      <c r="H25" s="136"/>
      <c r="I25" s="101"/>
      <c r="J25" s="121"/>
      <c r="K25" s="123"/>
      <c r="L25" s="125"/>
      <c r="M25" s="125"/>
      <c r="N25" s="125"/>
    </row>
    <row r="26" spans="1:14" ht="15" hidden="1">
      <c r="A26" s="128"/>
      <c r="B26" s="133"/>
      <c r="C26" s="134"/>
      <c r="D26" s="134"/>
      <c r="E26" s="134"/>
      <c r="F26" s="134"/>
      <c r="G26" s="135"/>
      <c r="H26" s="136"/>
      <c r="I26" s="49"/>
      <c r="J26" s="122"/>
      <c r="K26" s="124"/>
      <c r="L26" s="126"/>
      <c r="M26" s="126"/>
      <c r="N26" s="127"/>
    </row>
    <row r="27" spans="1:14" ht="15" hidden="1">
      <c r="A27" s="4"/>
      <c r="B27" s="58"/>
      <c r="C27" s="97"/>
      <c r="D27" s="97"/>
      <c r="E27" s="97"/>
      <c r="F27" s="97"/>
      <c r="G27" s="98"/>
      <c r="H27" s="99"/>
      <c r="I27" s="100"/>
      <c r="J27" s="4"/>
      <c r="K27" s="45"/>
      <c r="L27" s="46"/>
      <c r="M27" s="46"/>
      <c r="N27" s="5"/>
    </row>
    <row r="28" spans="1:14" ht="21">
      <c r="A28" s="14"/>
      <c r="B28" s="14"/>
      <c r="C28" s="165" t="s">
        <v>18</v>
      </c>
      <c r="D28" s="165"/>
      <c r="E28" s="165"/>
      <c r="F28" s="165"/>
      <c r="G28" s="165"/>
      <c r="H28" s="165"/>
      <c r="I28" s="165"/>
      <c r="J28" s="165"/>
      <c r="N28" s="46"/>
    </row>
    <row r="29" ht="15.6" customHeight="1">
      <c r="N29" s="46"/>
    </row>
    <row r="30" spans="1:14" ht="15">
      <c r="A30" s="140" t="s">
        <v>24</v>
      </c>
      <c r="B30" s="121" t="s">
        <v>8</v>
      </c>
      <c r="C30" s="121" t="s">
        <v>0</v>
      </c>
      <c r="D30" s="121" t="s">
        <v>1</v>
      </c>
      <c r="E30" s="121" t="s">
        <v>2</v>
      </c>
      <c r="F30" s="121" t="s">
        <v>3</v>
      </c>
      <c r="G30" s="121" t="s">
        <v>4</v>
      </c>
      <c r="H30" s="143" t="s">
        <v>5</v>
      </c>
      <c r="I30" s="57" t="s">
        <v>6</v>
      </c>
      <c r="J30" s="145" t="s">
        <v>9</v>
      </c>
      <c r="K30" s="146"/>
      <c r="L30" s="147" t="s">
        <v>12</v>
      </c>
      <c r="M30" s="148"/>
      <c r="N30" s="149"/>
    </row>
    <row r="31" spans="1:14" ht="15.75" customHeight="1">
      <c r="A31" s="141"/>
      <c r="B31" s="142"/>
      <c r="C31" s="142"/>
      <c r="D31" s="142"/>
      <c r="E31" s="142"/>
      <c r="F31" s="142"/>
      <c r="G31" s="142"/>
      <c r="H31" s="144"/>
      <c r="I31" s="50" t="s">
        <v>7</v>
      </c>
      <c r="J31" s="2" t="s">
        <v>2</v>
      </c>
      <c r="K31" s="2" t="s">
        <v>11</v>
      </c>
      <c r="L31" s="50" t="s">
        <v>13</v>
      </c>
      <c r="M31" s="50" t="s">
        <v>14</v>
      </c>
      <c r="N31" s="50" t="s">
        <v>15</v>
      </c>
    </row>
    <row r="32" spans="1:14" s="102" customFormat="1" ht="67.8" customHeight="1">
      <c r="A32" s="170">
        <v>1</v>
      </c>
      <c r="B32" s="133" t="s">
        <v>120</v>
      </c>
      <c r="C32" s="134" t="s">
        <v>56</v>
      </c>
      <c r="D32" s="134" t="s">
        <v>47</v>
      </c>
      <c r="E32" s="134" t="s">
        <v>64</v>
      </c>
      <c r="F32" s="134" t="s">
        <v>121</v>
      </c>
      <c r="G32" s="135" t="s">
        <v>65</v>
      </c>
      <c r="H32" s="136">
        <v>82685743</v>
      </c>
      <c r="I32" s="101" t="s">
        <v>46</v>
      </c>
      <c r="J32" s="128" t="s">
        <v>67</v>
      </c>
      <c r="K32" s="162" t="s">
        <v>66</v>
      </c>
      <c r="L32" s="163"/>
      <c r="M32" s="163"/>
      <c r="N32" s="163"/>
    </row>
    <row r="33" spans="1:14" s="102" customFormat="1" ht="15" customHeight="1">
      <c r="A33" s="170"/>
      <c r="B33" s="133"/>
      <c r="C33" s="134"/>
      <c r="D33" s="134"/>
      <c r="E33" s="134"/>
      <c r="F33" s="134"/>
      <c r="G33" s="135"/>
      <c r="H33" s="136"/>
      <c r="I33" s="111" t="s">
        <v>122</v>
      </c>
      <c r="J33" s="128"/>
      <c r="K33" s="162"/>
      <c r="L33" s="163"/>
      <c r="M33" s="163"/>
      <c r="N33" s="163"/>
    </row>
    <row r="34" spans="1:14" s="102" customFormat="1" ht="57" customHeight="1">
      <c r="A34" s="170">
        <v>2</v>
      </c>
      <c r="B34" s="129" t="s">
        <v>123</v>
      </c>
      <c r="C34" s="171" t="s">
        <v>53</v>
      </c>
      <c r="D34" s="171" t="s">
        <v>47</v>
      </c>
      <c r="E34" s="171" t="s">
        <v>124</v>
      </c>
      <c r="F34" s="171" t="s">
        <v>125</v>
      </c>
      <c r="G34" s="172" t="s">
        <v>129</v>
      </c>
      <c r="H34" s="173">
        <v>30000000</v>
      </c>
      <c r="I34" s="174" t="s">
        <v>46</v>
      </c>
      <c r="J34" s="128" t="s">
        <v>135</v>
      </c>
      <c r="K34" s="162" t="s">
        <v>131</v>
      </c>
      <c r="L34" s="163"/>
      <c r="M34" s="163"/>
      <c r="N34" s="163"/>
    </row>
    <row r="35" spans="1:14" s="102" customFormat="1" ht="15" customHeight="1">
      <c r="A35" s="170"/>
      <c r="B35" s="129"/>
      <c r="C35" s="171"/>
      <c r="D35" s="171"/>
      <c r="E35" s="171"/>
      <c r="F35" s="171"/>
      <c r="G35" s="172"/>
      <c r="H35" s="173"/>
      <c r="I35" s="175">
        <v>45029</v>
      </c>
      <c r="J35" s="128"/>
      <c r="K35" s="162"/>
      <c r="L35" s="163"/>
      <c r="M35" s="163"/>
      <c r="N35" s="163"/>
    </row>
    <row r="36" spans="1:14" s="102" customFormat="1" ht="67.2" customHeight="1">
      <c r="A36" s="170">
        <v>3</v>
      </c>
      <c r="B36" s="129" t="s">
        <v>126</v>
      </c>
      <c r="C36" s="171" t="s">
        <v>60</v>
      </c>
      <c r="D36" s="171" t="s">
        <v>58</v>
      </c>
      <c r="E36" s="171" t="s">
        <v>127</v>
      </c>
      <c r="F36" s="171" t="s">
        <v>128</v>
      </c>
      <c r="G36" s="172" t="s">
        <v>130</v>
      </c>
      <c r="H36" s="173">
        <v>8426897</v>
      </c>
      <c r="I36" s="174" t="s">
        <v>59</v>
      </c>
      <c r="J36" s="128" t="s">
        <v>136</v>
      </c>
      <c r="K36" s="162" t="s">
        <v>132</v>
      </c>
      <c r="L36" s="163" t="s">
        <v>133</v>
      </c>
      <c r="M36" s="163" t="s">
        <v>134</v>
      </c>
      <c r="N36" s="163"/>
    </row>
    <row r="37" spans="1:14" s="102" customFormat="1" ht="15" customHeight="1">
      <c r="A37" s="170"/>
      <c r="B37" s="129"/>
      <c r="C37" s="171"/>
      <c r="D37" s="171"/>
      <c r="E37" s="171"/>
      <c r="F37" s="171"/>
      <c r="G37" s="172"/>
      <c r="H37" s="173"/>
      <c r="I37" s="175">
        <v>45027</v>
      </c>
      <c r="J37" s="128"/>
      <c r="K37" s="162"/>
      <c r="L37" s="163"/>
      <c r="M37" s="163"/>
      <c r="N37" s="163"/>
    </row>
    <row r="38" spans="1:14" ht="14.4" customHeight="1">
      <c r="A38" s="3"/>
      <c r="C38" s="47"/>
      <c r="D38" s="47"/>
      <c r="E38" s="47"/>
      <c r="F38" s="47"/>
      <c r="G38" s="47"/>
      <c r="H38" s="105"/>
      <c r="I38" s="47"/>
      <c r="J38" s="106"/>
      <c r="K38" s="107"/>
      <c r="L38" s="108"/>
      <c r="M38" s="108"/>
      <c r="N38" s="108"/>
    </row>
    <row r="39" spans="1:14" ht="21" hidden="1">
      <c r="A39" s="3"/>
      <c r="B39" s="139" t="s">
        <v>19</v>
      </c>
      <c r="C39" s="139"/>
      <c r="D39" s="139"/>
      <c r="E39" s="139"/>
      <c r="F39" s="139"/>
      <c r="G39" s="139"/>
      <c r="H39" s="139"/>
      <c r="I39" s="139"/>
      <c r="J39" s="106"/>
      <c r="K39" s="107"/>
      <c r="L39" s="108"/>
      <c r="M39" s="108"/>
      <c r="N39" s="108"/>
    </row>
    <row r="40" spans="1:14" ht="14.4" customHeight="1" hidden="1">
      <c r="A40" s="109"/>
      <c r="C40" s="47"/>
      <c r="D40" s="47"/>
      <c r="E40" s="47"/>
      <c r="F40" s="47"/>
      <c r="G40" s="47"/>
      <c r="H40" s="105"/>
      <c r="I40" s="47"/>
      <c r="J40" s="106"/>
      <c r="K40" s="107"/>
      <c r="L40" s="108"/>
      <c r="M40" s="108"/>
      <c r="N40" s="108"/>
    </row>
    <row r="41" spans="1:14" ht="15" hidden="1">
      <c r="A41" s="140" t="s">
        <v>24</v>
      </c>
      <c r="B41" s="121" t="s">
        <v>8</v>
      </c>
      <c r="C41" s="121" t="s">
        <v>0</v>
      </c>
      <c r="D41" s="121" t="s">
        <v>1</v>
      </c>
      <c r="E41" s="121" t="s">
        <v>2</v>
      </c>
      <c r="F41" s="121" t="s">
        <v>3</v>
      </c>
      <c r="G41" s="121" t="s">
        <v>4</v>
      </c>
      <c r="H41" s="143" t="s">
        <v>5</v>
      </c>
      <c r="I41" s="57" t="s">
        <v>6</v>
      </c>
      <c r="J41" s="145" t="s">
        <v>9</v>
      </c>
      <c r="K41" s="146"/>
      <c r="L41" s="147" t="s">
        <v>12</v>
      </c>
      <c r="M41" s="148"/>
      <c r="N41" s="149"/>
    </row>
    <row r="42" spans="1:14" ht="15.75" customHeight="1" hidden="1">
      <c r="A42" s="141"/>
      <c r="B42" s="142"/>
      <c r="C42" s="142"/>
      <c r="D42" s="142"/>
      <c r="E42" s="142"/>
      <c r="F42" s="142"/>
      <c r="G42" s="142"/>
      <c r="H42" s="144"/>
      <c r="I42" s="50" t="s">
        <v>7</v>
      </c>
      <c r="J42" s="2" t="s">
        <v>2</v>
      </c>
      <c r="K42" s="2" t="s">
        <v>11</v>
      </c>
      <c r="L42" s="50" t="s">
        <v>13</v>
      </c>
      <c r="M42" s="50" t="s">
        <v>14</v>
      </c>
      <c r="N42" s="50" t="s">
        <v>15</v>
      </c>
    </row>
    <row r="43" spans="1:14" ht="54.6" customHeight="1" hidden="1">
      <c r="A43" s="128">
        <v>1</v>
      </c>
      <c r="B43" s="133"/>
      <c r="C43" s="134"/>
      <c r="D43" s="134"/>
      <c r="E43" s="134"/>
      <c r="F43" s="134"/>
      <c r="G43" s="135"/>
      <c r="H43" s="136"/>
      <c r="I43" s="101"/>
      <c r="J43" s="121"/>
      <c r="K43" s="123"/>
      <c r="L43" s="125"/>
      <c r="M43" s="125"/>
      <c r="N43" s="125"/>
    </row>
    <row r="44" spans="1:14" ht="15.75" customHeight="1" hidden="1">
      <c r="A44" s="128"/>
      <c r="B44" s="133"/>
      <c r="C44" s="134"/>
      <c r="D44" s="134"/>
      <c r="E44" s="134"/>
      <c r="F44" s="134"/>
      <c r="G44" s="135"/>
      <c r="H44" s="136"/>
      <c r="I44" s="49"/>
      <c r="J44" s="122"/>
      <c r="K44" s="124"/>
      <c r="L44" s="126"/>
      <c r="M44" s="126"/>
      <c r="N44" s="127"/>
    </row>
    <row r="45" spans="1:14" ht="51" customHeight="1" hidden="1">
      <c r="A45" s="128">
        <v>2</v>
      </c>
      <c r="B45" s="129"/>
      <c r="C45" s="171"/>
      <c r="D45" s="171"/>
      <c r="E45" s="171"/>
      <c r="F45" s="171"/>
      <c r="G45" s="172"/>
      <c r="H45" s="173"/>
      <c r="I45" s="174"/>
      <c r="J45" s="121"/>
      <c r="K45" s="123"/>
      <c r="L45" s="125"/>
      <c r="M45" s="125"/>
      <c r="N45" s="125"/>
    </row>
    <row r="46" spans="1:14" ht="15" hidden="1">
      <c r="A46" s="128"/>
      <c r="B46" s="129"/>
      <c r="C46" s="171"/>
      <c r="D46" s="171"/>
      <c r="E46" s="171"/>
      <c r="F46" s="171"/>
      <c r="G46" s="172"/>
      <c r="H46" s="173"/>
      <c r="I46" s="175"/>
      <c r="J46" s="122"/>
      <c r="K46" s="124"/>
      <c r="L46" s="126"/>
      <c r="M46" s="126"/>
      <c r="N46" s="127"/>
    </row>
    <row r="47" spans="1:14" ht="55.8" customHeight="1" hidden="1">
      <c r="A47" s="128">
        <v>3</v>
      </c>
      <c r="B47" s="129"/>
      <c r="C47" s="171"/>
      <c r="D47" s="171"/>
      <c r="E47" s="171"/>
      <c r="F47" s="171"/>
      <c r="G47" s="172"/>
      <c r="H47" s="173"/>
      <c r="I47" s="174"/>
      <c r="J47" s="121"/>
      <c r="K47" s="123"/>
      <c r="L47" s="125"/>
      <c r="M47" s="125"/>
      <c r="N47" s="125"/>
    </row>
    <row r="48" spans="1:14" ht="15" hidden="1">
      <c r="A48" s="128"/>
      <c r="B48" s="129"/>
      <c r="C48" s="171"/>
      <c r="D48" s="171"/>
      <c r="E48" s="171"/>
      <c r="F48" s="171"/>
      <c r="G48" s="172"/>
      <c r="H48" s="173"/>
      <c r="I48" s="175"/>
      <c r="J48" s="122"/>
      <c r="K48" s="124"/>
      <c r="L48" s="126"/>
      <c r="M48" s="126"/>
      <c r="N48" s="127"/>
    </row>
    <row r="49" spans="1:14" ht="131.4" customHeight="1" hidden="1">
      <c r="A49" s="128">
        <v>4</v>
      </c>
      <c r="B49" s="133"/>
      <c r="C49" s="134"/>
      <c r="D49" s="134"/>
      <c r="E49" s="134"/>
      <c r="F49" s="134"/>
      <c r="G49" s="135"/>
      <c r="H49" s="136"/>
      <c r="I49" s="101"/>
      <c r="J49" s="121"/>
      <c r="K49" s="123"/>
      <c r="L49" s="125"/>
      <c r="M49" s="125"/>
      <c r="N49" s="125"/>
    </row>
    <row r="50" spans="1:14" ht="15" hidden="1">
      <c r="A50" s="128"/>
      <c r="B50" s="133"/>
      <c r="C50" s="134"/>
      <c r="D50" s="134"/>
      <c r="E50" s="134"/>
      <c r="F50" s="134"/>
      <c r="G50" s="135"/>
      <c r="H50" s="136"/>
      <c r="I50" s="49"/>
      <c r="J50" s="122"/>
      <c r="K50" s="124"/>
      <c r="L50" s="126"/>
      <c r="M50" s="126"/>
      <c r="N50" s="127"/>
    </row>
    <row r="51" ht="15" hidden="1"/>
    <row r="52" ht="15" hidden="1"/>
    <row r="53" ht="15" hidden="1"/>
  </sheetData>
  <mergeCells count="213">
    <mergeCell ref="A1:D1"/>
    <mergeCell ref="F1:G1"/>
    <mergeCell ref="A14:A15"/>
    <mergeCell ref="B14:B15"/>
    <mergeCell ref="A5:A6"/>
    <mergeCell ref="B5:B6"/>
    <mergeCell ref="C5:C6"/>
    <mergeCell ref="D5:D6"/>
    <mergeCell ref="C14:C15"/>
    <mergeCell ref="D14:D15"/>
    <mergeCell ref="A7:A8"/>
    <mergeCell ref="B7:B8"/>
    <mergeCell ref="C7:C8"/>
    <mergeCell ref="D7:D8"/>
    <mergeCell ref="E7:E8"/>
    <mergeCell ref="C3:I3"/>
    <mergeCell ref="A9:A10"/>
    <mergeCell ref="B9:B10"/>
    <mergeCell ref="C9:C10"/>
    <mergeCell ref="B30:B31"/>
    <mergeCell ref="A30:A31"/>
    <mergeCell ref="A23:A24"/>
    <mergeCell ref="G14:G15"/>
    <mergeCell ref="A43:A44"/>
    <mergeCell ref="B43:B44"/>
    <mergeCell ref="C43:C44"/>
    <mergeCell ref="D43:D44"/>
    <mergeCell ref="E43:E44"/>
    <mergeCell ref="F43:F44"/>
    <mergeCell ref="B41:B42"/>
    <mergeCell ref="A41:A42"/>
    <mergeCell ref="C41:C42"/>
    <mergeCell ref="A32:A33"/>
    <mergeCell ref="A25:A26"/>
    <mergeCell ref="C30:C31"/>
    <mergeCell ref="A18:A19"/>
    <mergeCell ref="B18:B19"/>
    <mergeCell ref="C18:C19"/>
    <mergeCell ref="D18:D19"/>
    <mergeCell ref="B25:B26"/>
    <mergeCell ref="E23:E24"/>
    <mergeCell ref="F23:F24"/>
    <mergeCell ref="C25:C26"/>
    <mergeCell ref="F25:F26"/>
    <mergeCell ref="D30:D31"/>
    <mergeCell ref="E30:E31"/>
    <mergeCell ref="A16:A17"/>
    <mergeCell ref="E14:E15"/>
    <mergeCell ref="L7:L8"/>
    <mergeCell ref="K7:K8"/>
    <mergeCell ref="G7:G8"/>
    <mergeCell ref="K16:K17"/>
    <mergeCell ref="K25:K26"/>
    <mergeCell ref="K9:K10"/>
    <mergeCell ref="J25:J26"/>
    <mergeCell ref="G9:G10"/>
    <mergeCell ref="H9:H10"/>
    <mergeCell ref="L23:N23"/>
    <mergeCell ref="H18:H19"/>
    <mergeCell ref="J18:J19"/>
    <mergeCell ref="K18:K19"/>
    <mergeCell ref="L18:L19"/>
    <mergeCell ref="M18:M19"/>
    <mergeCell ref="N18:N19"/>
    <mergeCell ref="M7:M8"/>
    <mergeCell ref="N7:N8"/>
    <mergeCell ref="D9:D10"/>
    <mergeCell ref="N9:N10"/>
    <mergeCell ref="J7:J8"/>
    <mergeCell ref="H14:H15"/>
    <mergeCell ref="B23:B24"/>
    <mergeCell ref="M9:M10"/>
    <mergeCell ref="J9:J10"/>
    <mergeCell ref="L5:N5"/>
    <mergeCell ref="C12:I12"/>
    <mergeCell ref="L14:N14"/>
    <mergeCell ref="G23:G24"/>
    <mergeCell ref="C23:C24"/>
    <mergeCell ref="E9:E10"/>
    <mergeCell ref="F9:F10"/>
    <mergeCell ref="F14:F15"/>
    <mergeCell ref="H7:H8"/>
    <mergeCell ref="C32:C33"/>
    <mergeCell ref="J32:J33"/>
    <mergeCell ref="J5:K5"/>
    <mergeCell ref="J14:K14"/>
    <mergeCell ref="J30:K30"/>
    <mergeCell ref="H32:H33"/>
    <mergeCell ref="L9:L10"/>
    <mergeCell ref="K32:K33"/>
    <mergeCell ref="F30:F31"/>
    <mergeCell ref="G16:G17"/>
    <mergeCell ref="H16:H17"/>
    <mergeCell ref="J16:J17"/>
    <mergeCell ref="J23:K23"/>
    <mergeCell ref="G25:G26"/>
    <mergeCell ref="H23:H24"/>
    <mergeCell ref="F7:F8"/>
    <mergeCell ref="E5:E6"/>
    <mergeCell ref="F5:F6"/>
    <mergeCell ref="G5:G6"/>
    <mergeCell ref="H5:H6"/>
    <mergeCell ref="E18:E19"/>
    <mergeCell ref="F18:F19"/>
    <mergeCell ref="G18:G19"/>
    <mergeCell ref="D32:D33"/>
    <mergeCell ref="G43:G44"/>
    <mergeCell ref="H43:H44"/>
    <mergeCell ref="N25:N26"/>
    <mergeCell ref="L25:L26"/>
    <mergeCell ref="C28:J28"/>
    <mergeCell ref="J43:J44"/>
    <mergeCell ref="L43:L44"/>
    <mergeCell ref="M43:M44"/>
    <mergeCell ref="K43:K44"/>
    <mergeCell ref="N43:N44"/>
    <mergeCell ref="F32:F33"/>
    <mergeCell ref="H30:H31"/>
    <mergeCell ref="M25:M26"/>
    <mergeCell ref="H25:H26"/>
    <mergeCell ref="G30:G31"/>
    <mergeCell ref="L30:N30"/>
    <mergeCell ref="M32:M33"/>
    <mergeCell ref="N32:N33"/>
    <mergeCell ref="D25:D26"/>
    <mergeCell ref="E25:E26"/>
    <mergeCell ref="F34:F35"/>
    <mergeCell ref="G34:G35"/>
    <mergeCell ref="H34:H35"/>
    <mergeCell ref="J34:J35"/>
    <mergeCell ref="J41:K41"/>
    <mergeCell ref="L41:N41"/>
    <mergeCell ref="B39:I39"/>
    <mergeCell ref="N16:N17"/>
    <mergeCell ref="L16:L17"/>
    <mergeCell ref="M16:M17"/>
    <mergeCell ref="B16:B17"/>
    <mergeCell ref="C16:C17"/>
    <mergeCell ref="B32:B33"/>
    <mergeCell ref="D23:D24"/>
    <mergeCell ref="B21:H21"/>
    <mergeCell ref="D41:D42"/>
    <mergeCell ref="E41:E42"/>
    <mergeCell ref="F41:F42"/>
    <mergeCell ref="G41:G42"/>
    <mergeCell ref="H41:H42"/>
    <mergeCell ref="G32:G33"/>
    <mergeCell ref="D16:D17"/>
    <mergeCell ref="E16:E17"/>
    <mergeCell ref="F16:F17"/>
    <mergeCell ref="K34:K35"/>
    <mergeCell ref="L34:L35"/>
    <mergeCell ref="E32:E33"/>
    <mergeCell ref="L32:L33"/>
    <mergeCell ref="M34:M35"/>
    <mergeCell ref="N34:N35"/>
    <mergeCell ref="A36:A37"/>
    <mergeCell ref="B36:B37"/>
    <mergeCell ref="C36:C37"/>
    <mergeCell ref="D36:D37"/>
    <mergeCell ref="E36:E37"/>
    <mergeCell ref="F36:F37"/>
    <mergeCell ref="G36:G37"/>
    <mergeCell ref="H36:H37"/>
    <mergeCell ref="J36:J37"/>
    <mergeCell ref="K36:K37"/>
    <mergeCell ref="L36:L37"/>
    <mergeCell ref="M36:M37"/>
    <mergeCell ref="N36:N37"/>
    <mergeCell ref="A34:A35"/>
    <mergeCell ref="B34:B35"/>
    <mergeCell ref="C34:C35"/>
    <mergeCell ref="D34:D35"/>
    <mergeCell ref="E34:E35"/>
    <mergeCell ref="B49:B50"/>
    <mergeCell ref="C49:C50"/>
    <mergeCell ref="D49:D50"/>
    <mergeCell ref="E49:E50"/>
    <mergeCell ref="F49:F50"/>
    <mergeCell ref="G49:G50"/>
    <mergeCell ref="H49:H50"/>
    <mergeCell ref="A45:A46"/>
    <mergeCell ref="A47:A48"/>
    <mergeCell ref="A49:A50"/>
    <mergeCell ref="B45:B46"/>
    <mergeCell ref="C45:C46"/>
    <mergeCell ref="D45:D46"/>
    <mergeCell ref="E45:E46"/>
    <mergeCell ref="F45:F46"/>
    <mergeCell ref="G45:G46"/>
    <mergeCell ref="H45:H46"/>
    <mergeCell ref="B47:B48"/>
    <mergeCell ref="C47:C48"/>
    <mergeCell ref="D47:D48"/>
    <mergeCell ref="E47:E48"/>
    <mergeCell ref="F47:F48"/>
    <mergeCell ref="G47:G48"/>
    <mergeCell ref="H47:H48"/>
    <mergeCell ref="J49:J50"/>
    <mergeCell ref="K49:K50"/>
    <mergeCell ref="L49:L50"/>
    <mergeCell ref="M49:M50"/>
    <mergeCell ref="N49:N50"/>
    <mergeCell ref="J45:J46"/>
    <mergeCell ref="K45:K46"/>
    <mergeCell ref="L45:L46"/>
    <mergeCell ref="M45:M46"/>
    <mergeCell ref="N45:N46"/>
    <mergeCell ref="J47:J48"/>
    <mergeCell ref="K47:K48"/>
    <mergeCell ref="L47:L48"/>
    <mergeCell ref="M47:M48"/>
    <mergeCell ref="N47:N48"/>
  </mergeCells>
  <hyperlinks>
    <hyperlink ref="B32" r:id="rId1" display="javascript: consultaProceso('23-11-13572582')"/>
    <hyperlink ref="B34" r:id="rId2" display="javascript: consultaProceso('23-13-13591518')"/>
    <hyperlink ref="B36" r:id="rId3" display="javascript: consultaProceso('23-4-13595251')"/>
    <hyperlink ref="B32:B33" r:id="rId4" display="SA-SDE-004-2023"/>
    <hyperlink ref="B34:B35" r:id="rId5" display="MC-015-2023"/>
    <hyperlink ref="B36:B37" r:id="rId6" display="PB-009"/>
    <hyperlink ref="K32" r:id="rId7" display="mailto:contratos@arboletes-antioquia.gov.co"/>
    <hyperlink ref="K36" r:id="rId8" display="mailto:CONTACTO@CCURABA.ORG.CO"/>
  </hyperlinks>
  <printOptions/>
  <pageMargins left="0.7" right="0.7" top="0.75" bottom="0.75" header="0.3" footer="0.3"/>
  <pageSetup horizontalDpi="600" verticalDpi="600"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Manuela Gutierrez Arcila</cp:lastModifiedBy>
  <cp:lastPrinted>2018-10-01T13:42:16Z</cp:lastPrinted>
  <dcterms:created xsi:type="dcterms:W3CDTF">2018-07-07T21:55:34Z</dcterms:created>
  <dcterms:modified xsi:type="dcterms:W3CDTF">2023-04-18T14:58:13Z</dcterms:modified>
  <cp:category/>
  <cp:version/>
  <cp:contentType/>
  <cp:contentStatus/>
</cp:coreProperties>
</file>