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28" yWindow="65428" windowWidth="23256" windowHeight="12456" activeTab="2"/>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<sst xmlns="http://schemas.openxmlformats.org/spreadsheetml/2006/main" count="747" uniqueCount="257">
  <si>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</si>
  <si>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</si>
  <si>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</si>
  <si>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</si>
  <si>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</si>
  <si>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</si>
  <si>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</si>
  <si>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</si>
  <si>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</si>
  <si>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</si>
  <si>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</si>
  <si>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</si>
  <si>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</si>
  <si>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</si>
  <si>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</si>
  <si>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</si>
  <si>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</si>
  <si>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</si>
  <si>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</si>
  <si>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</si>
  <si>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</si>
  <si>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</si>
  <si>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</si>
  <si>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</si>
  <si>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</si>
  <si>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</si>
  <si>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</si>
  <si>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</si>
  <si>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</si>
  <si>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</si>
  <si>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</si>
  <si>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</si>
  <si>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</si>
  <si>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</si>
  <si>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</si>
  <si>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</si>
  <si>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</si>
  <si>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</si>
  <si>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</si>
  <si>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</si>
  <si>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</si>
  <si>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</si>
  <si>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</si>
  <si>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</si>
  <si>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</si>
  <si>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</si>
  <si>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Enero 2022</t>
  </si>
  <si>
    <t>CONTRATOS CELEBRADOS EN EL PERIODO
16/01/2022 a 31/01/2022</t>
  </si>
  <si>
    <t>CONTRATOS CELEBRADOS EN EL PERIODO
1/01/2022 a 15/01/2022</t>
  </si>
  <si>
    <t>TOTAL CONTRATOS DESDE 1/01/2022</t>
  </si>
  <si>
    <t>TOTAL DESDE
 ENERO 2022</t>
  </si>
  <si>
    <t>CONTRATOS CELEBRADOS EN EL PERIODO
1/02/2022 a 15/02/2022</t>
  </si>
  <si>
    <t>Febrero 2022</t>
  </si>
  <si>
    <t>CONTRATOS CELEBRADOS EN EL PERIODO
16/02/2022 a 28/02/2022</t>
  </si>
  <si>
    <t>MARZO 1 DE 2022</t>
  </si>
  <si>
    <t>CONTRATOS CELEBRADOS EN EL PERIODO
1/03/2022 a 15/03/2022</t>
  </si>
  <si>
    <t>CONTRATOS CELEBRADOS EN EL PERIODO
16/03/2022 a 31/03/2022</t>
  </si>
  <si>
    <t>Marzo 2022</t>
  </si>
  <si>
    <t>CONTRATOS CELEBRADOS EN EL PERIODO
1/04/2022 a 15/04/2022</t>
  </si>
  <si>
    <t>CONTRATOS CELEBRADOS EN EL PERIODO
16/04/2022 a 30/04/2022</t>
  </si>
  <si>
    <t>Abril 2022</t>
  </si>
  <si>
    <t>CONTRATOS CELEBRADOS EN EL PERIODO
1/05/2022 a 15/05/2022</t>
  </si>
  <si>
    <t>CONTRATOS CELEBRADOS EN EL PERIODO
16/05/2022 a 31/05/2022</t>
  </si>
  <si>
    <t>Mayo 2022</t>
  </si>
  <si>
    <t>CONTRATOS CELEBRADOS EN EL PERIODO
1/06/2022 a 15/06/2022</t>
  </si>
  <si>
    <t>CONTRATOS CELEBRADOS EN EL PERIODO
16/06/2022 a 31/06/2022</t>
  </si>
  <si>
    <t>Junio 2022</t>
  </si>
  <si>
    <t>CONTRATOS CELEBRADOS EN EL PERIODO
1/07/2022 a 15/07/2022</t>
  </si>
  <si>
    <t>CONTRATOS CELEBRADOS EN EL PERIODO
16/07/2022 a 31/07/2022</t>
  </si>
  <si>
    <t>Julio 2022</t>
  </si>
  <si>
    <t>CONTRATOS CELEBRADOS EN EL PERIODO
1/08/2022 a 15/08/2022</t>
  </si>
  <si>
    <t>Convocado</t>
  </si>
  <si>
    <t>Agosto 2022</t>
  </si>
  <si>
    <t>CONTRATOS CELEBRADOS EN EL PERIODO
16/08/2022 a 31/08/2022</t>
  </si>
  <si>
    <t>Fecha de apertura</t>
  </si>
  <si>
    <t>CONTRATOS CELEBRADOS EN EL PERIODO
1/09/2022 a 15/09/2022</t>
  </si>
  <si>
    <t>Licitación Pública</t>
  </si>
  <si>
    <t>Subasta</t>
  </si>
  <si>
    <t>Celebrado</t>
  </si>
  <si>
    <t>Fecha de Celebración del Primer Contrato</t>
  </si>
  <si>
    <t>Contratación Directa (Ley 1150 de 2007)</t>
  </si>
  <si>
    <t>Selección Abreviada de Menor Cuantía (Ley 1150 de 2007)</t>
  </si>
  <si>
    <t>Licitación obra pública</t>
  </si>
  <si>
    <t>Régimen Especial</t>
  </si>
  <si>
    <t>Contratos y convenios con más de dos partes</t>
  </si>
  <si>
    <t>Fecha de Carga en el Sistema</t>
  </si>
  <si>
    <r>
      <t>Antioquia</t>
    </r>
    <r>
      <rPr>
        <sz val="11"/>
        <rFont val="Calibri"/>
        <family val="2"/>
        <scheme val="minor"/>
      </rPr>
      <t> : Medellín</t>
    </r>
  </si>
  <si>
    <t>ANTIOQUIA - ALCALDÍA MUNICIPIO DE SAN RAFAEL</t>
  </si>
  <si>
    <r>
      <t>Antioquia</t>
    </r>
    <r>
      <rPr>
        <sz val="11"/>
        <rFont val="Calibri"/>
        <family val="2"/>
        <scheme val="minor"/>
      </rPr>
      <t> : San Rafael</t>
    </r>
  </si>
  <si>
    <t>MUNICIPIO DE SAN RAFAEL</t>
  </si>
  <si>
    <t>CONTRATOS CELEBRADOS EN EL PERIODO
16/09/2022 a 30/09/2022</t>
  </si>
  <si>
    <t>Septiembre 2022</t>
  </si>
  <si>
    <t>ANTIOQUIA - ALCALDÍA MUNICIPIO DE CÁCERES</t>
  </si>
  <si>
    <t>CORNARE - CORPORACIÓN AUTÓNOMA REGIONAL DE LAS CUENCAS DE RÍOS NEGRO Y NARE</t>
  </si>
  <si>
    <t>ANTIOQUIA - ALCALDÍA MUNICIPIO DE ABEJORRAL</t>
  </si>
  <si>
    <t>MC-SA-004-2022</t>
  </si>
  <si>
    <t>ANTIOQUIA - ALCALDÍA MUNICIPIO DE YALI</t>
  </si>
  <si>
    <t>ADECUACION Y MEJORAMIENTO A TODO COSTO, DE LA INFRAESTRUCTURA DEPORTIVA CANCHA BELLAVISTA EN EL MUNICIPIO DE YALI</t>
  </si>
  <si>
    <r>
      <t>Antioquia</t>
    </r>
    <r>
      <rPr>
        <sz val="11"/>
        <rFont val="Calibri"/>
        <family val="2"/>
        <scheme val="minor"/>
      </rPr>
      <t> : Cáceres</t>
    </r>
  </si>
  <si>
    <r>
      <t>Antioquia</t>
    </r>
    <r>
      <rPr>
        <sz val="11"/>
        <rFont val="Calibri"/>
        <family val="2"/>
        <scheme val="minor"/>
      </rPr>
      <t> : Abejorral</t>
    </r>
  </si>
  <si>
    <r>
      <t>Antioquia</t>
    </r>
    <r>
      <rPr>
        <sz val="11"/>
        <rFont val="Calibri"/>
        <family val="2"/>
        <scheme val="minor"/>
      </rPr>
      <t> : Yalí</t>
    </r>
  </si>
  <si>
    <t xml:space="preserve"> PLANEACION@ABEJORRAL-ANTIOQUIA.GOV.CO</t>
  </si>
  <si>
    <t>10/OCTUBRE /2022 A 15/OCTUBRE/2022</t>
  </si>
  <si>
    <t>CONTRATOS CELEBRADOS EN EL PERIODO
1/10/2022 a 15/10/2022</t>
  </si>
  <si>
    <t>SPO-SA-008-2022</t>
  </si>
  <si>
    <t>ANTIOQUIA - ALCALDÍA MUNICIPIO DE BURITICÁ</t>
  </si>
  <si>
    <t>ADQUISICIÓN DE MAQUINARIA PESADA TIPO RETROEXCAVADORA DESTINADA AL MEJORAMIENTO DE LA MALLA VIAL DEL MUNICIPIO DE BURITICÁ- ANTIOQUIA</t>
  </si>
  <si>
    <t>Fecha Lim. Docs Habilitantes</t>
  </si>
  <si>
    <t>2022-SI-21</t>
  </si>
  <si>
    <t>Adjudicado</t>
  </si>
  <si>
    <t>ALQUILER DE MAQUINARIA PESADA TIPO PAJARITA RETROEXCAVADORA, TRANSPORTE DE MATERIAL SELECCIONADO Y GRAVILLA PARA REPARACIÓN Y MEJORAMIENTO DE VÍAS URBANAS Y RURALES EN EL MUNICIPIO DE SAN RAFAEL, ANTIOQUIA</t>
  </si>
  <si>
    <r>
      <t>Antioquia</t>
    </r>
    <r>
      <rPr>
        <sz val="11"/>
        <rFont val="Calibri"/>
        <family val="2"/>
        <scheme val="minor"/>
      </rPr>
      <t> : Buriticá</t>
    </r>
  </si>
  <si>
    <t xml:space="preserve"> contratacion@buritica-antioquia.gov.co</t>
  </si>
  <si>
    <t xml:space="preserve"> PLANEACION@SANRAFAEL-ANTIOQUIA.GOV.CO</t>
  </si>
  <si>
    <t>MAS TERRITORIO SAS
NIT. 901379243</t>
  </si>
  <si>
    <t>MUNICIPIO DE BURITICÁ</t>
  </si>
  <si>
    <t>186-2022</t>
  </si>
  <si>
    <t>ANTIOQUIA - ALCALDÍA MUNICIPIO DE ANZA</t>
  </si>
  <si>
    <t>CONTRATO INTERADMINISTRATIVO DE MANDATO EN LA MODADLIDAD DE ADMINISTRACION DELEGADAD DE RECURSOS PARA EL MEJORAMIENTO Y OPTIMIZACION EN LOS SISTEMAS DE CONDUCCION, DISTRIBUCCION Y LA PLANTA DE TRAMIENTO DE AGUA POTABLE DEL MUNICIPIO DE ANZÁ - ANTIOQUIA.</t>
  </si>
  <si>
    <r>
      <t>Antioquia</t>
    </r>
    <r>
      <rPr>
        <sz val="11"/>
        <rFont val="Calibri"/>
        <family val="2"/>
        <scheme val="minor"/>
      </rPr>
      <t> : Anza</t>
    </r>
  </si>
  <si>
    <t>CPS-INTER005-2022</t>
  </si>
  <si>
    <t>ANTIOQUIA - ALCALDÍA MUNICIPIO DE ZARAGOZA</t>
  </si>
  <si>
    <t>CONTRATO INTERADMINISTRATIVO POR ADMINISTRACIÓN DELEGADA SIN REPRESENTACIÓN PARA LA GERENCIA Y ADMINISTRACIÓN DE LOS RECURSOS DESTINADOS A LA ADMINISTRACIÓN, OPERACIÓN Y MANTENIMIENTO DEL SERVICIO DE ALUMBRADO PÚBLICO EN EL MUNICIPIO DE ZARAGOZA - ANTIOQUÍA</t>
  </si>
  <si>
    <r>
      <t>Antioquia</t>
    </r>
    <r>
      <rPr>
        <sz val="11"/>
        <rFont val="Calibri"/>
        <family val="2"/>
        <scheme val="minor"/>
      </rPr>
      <t> : Zaragoza</t>
    </r>
  </si>
  <si>
    <t>alcaldia@anza-antioquia.gov.co</t>
  </si>
  <si>
    <t xml:space="preserve"> contratacion@zaragoza-antioquia.gov.co</t>
  </si>
  <si>
    <t>ASOCIACION DE MUNICIPIOS DEL NORTE ANTIOQUEÑO
nit. 811030395</t>
  </si>
  <si>
    <t>ANDRES EMILIO LONDOÑO SANCHEZ</t>
  </si>
  <si>
    <t>MUNICIPIO DE ANZA</t>
  </si>
  <si>
    <t>MUNICIPIO DE ZARAGOZA</t>
  </si>
  <si>
    <t>LP-SPDT-013-2022</t>
  </si>
  <si>
    <t>ANTIOQUIA - ALCALDÍA MUNICIPIO DE REMEDIOS</t>
  </si>
  <si>
    <t>MEJORAMIENTO DE VIA URBANA Y OBRAS DE OPTIMIZACIÓN DE REDES DE ACUEDUCTO Y ALCANTARILLADO EN EL MUNICIPIO DE REMEDIOS ANTIOQUIA</t>
  </si>
  <si>
    <t>ANTIOQUIA - CÁMARA DE COMERCIO DE MEDELLÍN</t>
  </si>
  <si>
    <t>Suministro e instalación de manto impermeabilizante para el piso 3 Centro Empresarial Poblado de LA CÁMARA y demás actividades conexas con este contrato.</t>
  </si>
  <si>
    <t>PL-001-2022 83101500</t>
  </si>
  <si>
    <t>ANTIOQUIA - ALCALDÍA MUNICIPIO DE TOLEDO</t>
  </si>
  <si>
    <t>CONSTRUCCIÓN DEL COLECTOR DE LA CALLE 9 - SANTANDER DE AGUAS RESIDUALES DOMESTICAS DEL MUNICIPIO DE TOLEDO, ANTIOQUIA.</t>
  </si>
  <si>
    <t>002-SPDT-LP-OP-2022</t>
  </si>
  <si>
    <t>ANTIOQUIA - ALCALDÍA MUNICIPIO DE ABRIAQUI</t>
  </si>
  <si>
    <t>CONSTRUCCIÓN DE 32 SOLUCIONES DE VIVIENDAS DE INTERÉS SOCIAL, PERTENECIENTE AL PROYECTO DE VIVIENDA DENOMINADO URBANIZACIÓN BICENTENARIO</t>
  </si>
  <si>
    <t>SAMC-004-2022</t>
  </si>
  <si>
    <t>CONSTRUCCIÓN DE OBRAS DE PROTECCIÓN Y FORTALECIMIENTO DE INFRAESTRUCTURA DEL ESCENARIO DEPORTIVO DEL CORREGIMIENTO EL PATO, ZONA RURAL DEL MUNICIPIO DE ZARAGOZA - ANTIOQUIA</t>
  </si>
  <si>
    <t>LICITACION PUBLICA 001/2022</t>
  </si>
  <si>
    <t>ANTIOQUIA - ALCALDÍA MUNICIPIO DE PEQUE</t>
  </si>
  <si>
    <t>CONSTRUCCIÓN DE CUBIERTA PARA PLACA POLIDEPORTIVA DEL CORREGIMIENTO EL AGRIO DEL MUNCIPIO DEL PEQUE</t>
  </si>
  <si>
    <t>LP OP 004-2022</t>
  </si>
  <si>
    <t>MEJORAMIENTO DE INFRAESTRUCTURA PARA DIECINUEVE (19) CENTROS EDUCATIVOS RURALES DEL MUNICIPIO DE ABEJORRAL-ANTIOQUIA</t>
  </si>
  <si>
    <t>SA-OP-05467-100-22201-004-2022</t>
  </si>
  <si>
    <t>ANTIOQUIA - ALCALDÍA MUNICIPIO DE MONTEBELLO</t>
  </si>
  <si>
    <t>MEJORAMIENTO DE LA INFRAESTRUCTURA FISICA EN ESTABLECIMIENTO EDUCATIVO DEL MUNICIPIO DE MONTEBELLO, ANTIOQUIA, CER SABANITAS</t>
  </si>
  <si>
    <t>314-2022</t>
  </si>
  <si>
    <t>AUNAR ESFUERZOS PARA LA DISMINUCIÓN DE LA CARGA CONTAMINANTE DE LA QUEBRADA HORIZONTES Y EL EMBALSE PEÑOL -GUATAPÉ, A TRAVÉS DE LA AMPLIACIÓN DEL COLECTOR DE AGUAS RESIDUALES COMBINADO DE CONQUISTADORES PARTE ALTA, EN EL MUNICIPIO DE EL PEÑOL - ANTIOQUIA</t>
  </si>
  <si>
    <t>NVITACION ABIERTA 002 DE 2022</t>
  </si>
  <si>
    <t>ANTIOQUIA - EICE - EDU HABITAT - SABANETA</t>
  </si>
  <si>
    <t>OBRAS PARA LA AMPLIACIÓN DE LA CARRERA 43 A ENTRE CALLES 50 SUR Y 66 SUR Y LAS CONEXIONES Y/O CRUCES VIALES NECESARIAS EN EL MUNICIPIO DE SABANETA, SEGÚN CONTRATO ESPECÍFICO N° 3 DERIVADO DEL CONVENIO MARCO No. SAB-08-002-2021 ENTRE EL MUNICIPIO DE SABANETA Y LA EMPRESA DE DESARROLLO URBANO Y HABITAT – EICE EDU HABITAT.</t>
  </si>
  <si>
    <t>CI-005-SPI-2022</t>
  </si>
  <si>
    <t>ANTIOQUIA - ALCALDÍA MUNICIPIO DE CARAMANTA</t>
  </si>
  <si>
    <t>“CONVENIO INTERADMINISTRATIVO ENTRE EL MUNICIPIO DE CARAMANTA Y LAS EMPRESAS PÚBLICAS DE CARAMANTA S.A.S PARA AUNAR ESFUERZOS EN RELACIÓN A LA CONSTRUCCIÓN DE TRAMOS DE LOS COLECTORES, ZONA URBANA MUNICIPIO DE CARAMANTA”</t>
  </si>
  <si>
    <t>SA-MC N° 05 DE 2022</t>
  </si>
  <si>
    <t>ANTIOQUIA - ALCALDÍA MUNICIPIO DE EBÉJICO</t>
  </si>
  <si>
    <t>REALIZAR LA REPARACIÓN DE LA RED DE ADUCCIÓN DEL SISTEMA DE ACUEDUCTO MULTIVEREDAL DE EBÉJICO EN EL TRAMO QUE CRUZA CON LA QUEBRADA AVAGAMIENTOS O EL CHAQUIRO EN CUMPLIMIENTO AL CONVENIO N°22AS113B454.</t>
  </si>
  <si>
    <t>LP-008-2022</t>
  </si>
  <si>
    <t>CONTRUCCIÓN DE PAVIMENTO RIGIDO EN VIAS DEL CASCO URBANO DEL CORREGIMIENTO DE GUARUMO, MUNICIPIO DE CÁCERES - DEPARTAMENTO DE ANTIOQUIA</t>
  </si>
  <si>
    <t>PSAMC No. 003/2022</t>
  </si>
  <si>
    <t>ADECUACION Y MEJORAMIENTO DE LA INFRAESTRUCTURA FISICA DE LA INSTITUCION EDUCATIVA RURAL FLORENCIO SALAS TUBERQUIA DEL COREGIMIENTO LOS LLANOS DEL MUNICIPIO DE PEQUE</t>
  </si>
  <si>
    <r>
      <t>Antioquia</t>
    </r>
    <r>
      <rPr>
        <sz val="11"/>
        <rFont val="Calibri"/>
        <family val="2"/>
        <scheme val="minor"/>
      </rPr>
      <t> : Remedios</t>
    </r>
  </si>
  <si>
    <r>
      <t>Antioquia</t>
    </r>
    <r>
      <rPr>
        <sz val="11"/>
        <rFont val="Calibri"/>
        <family val="2"/>
        <scheme val="minor"/>
      </rPr>
      <t> : Toledo</t>
    </r>
  </si>
  <si>
    <r>
      <t>Antioquia</t>
    </r>
    <r>
      <rPr>
        <sz val="11"/>
        <rFont val="Calibri"/>
        <family val="2"/>
        <scheme val="minor"/>
      </rPr>
      <t> : Abriaquí</t>
    </r>
  </si>
  <si>
    <r>
      <t>Antioquia</t>
    </r>
    <r>
      <rPr>
        <sz val="11"/>
        <rFont val="Calibri"/>
        <family val="2"/>
        <scheme val="minor"/>
      </rPr>
      <t> : Peque</t>
    </r>
  </si>
  <si>
    <r>
      <t>Antioquia</t>
    </r>
    <r>
      <rPr>
        <sz val="11"/>
        <rFont val="Calibri"/>
        <family val="2"/>
        <scheme val="minor"/>
      </rPr>
      <t> : Montebello</t>
    </r>
  </si>
  <si>
    <r>
      <t>Antioquia</t>
    </r>
    <r>
      <rPr>
        <sz val="11"/>
        <rFont val="Calibri"/>
        <family val="2"/>
        <scheme val="minor"/>
      </rPr>
      <t> : El Peñol</t>
    </r>
  </si>
  <si>
    <r>
      <t>Antioquia</t>
    </r>
    <r>
      <rPr>
        <sz val="11"/>
        <rFont val="Calibri"/>
        <family val="2"/>
        <scheme val="minor"/>
      </rPr>
      <t> : Sabaneta</t>
    </r>
  </si>
  <si>
    <r>
      <t>Antioquia</t>
    </r>
    <r>
      <rPr>
        <sz val="11"/>
        <rFont val="Calibri"/>
        <family val="2"/>
        <scheme val="minor"/>
      </rPr>
      <t> : Caramanta</t>
    </r>
  </si>
  <si>
    <r>
      <t>Antioquia</t>
    </r>
    <r>
      <rPr>
        <sz val="11"/>
        <rFont val="Calibri"/>
        <family val="2"/>
        <scheme val="minor"/>
      </rPr>
      <t> : Ebéjico</t>
    </r>
  </si>
  <si>
    <t>contratos@remedios-antioquia.gov.co</t>
  </si>
  <si>
    <t>CONSORCIO I&amp;M
NIT, 901591103</t>
  </si>
  <si>
    <t>LISETH ANDREA JIMENEZ PLATA</t>
  </si>
  <si>
    <t xml:space="preserve"> transparencia@camaramedellin.com.co</t>
  </si>
  <si>
    <t>HM CONSTRUCCION, INTERVENTORIA Y ASESORIAS CIVILES S.A.S.
NIT. 901148978</t>
  </si>
  <si>
    <t>HERNÁN ALONSO MONTOYA PORRAS</t>
  </si>
  <si>
    <t xml:space="preserve"> planeacion@toledo-antioquia.gov.co</t>
  </si>
  <si>
    <t xml:space="preserve"> Planeacion@abriaqui-antioquia.gov.co</t>
  </si>
  <si>
    <t>contratacion@zaragoza-antioquia.gov.co</t>
  </si>
  <si>
    <t>alcaldia@peque-antioquia.gov.co</t>
  </si>
  <si>
    <t>MONTAJES DE MARCA S.A
nit. 811022617</t>
  </si>
  <si>
    <t xml:space="preserve"> planeacion@montebello-antioquia.gov.co</t>
  </si>
  <si>
    <t xml:space="preserve"> jlopez@cornare.gov.co</t>
  </si>
  <si>
    <t>EMPRESAS PUBLICAS DEL MUNICIPIO DE EL SANTUARIO E.S.P
nit. 811031582</t>
  </si>
  <si>
    <t xml:space="preserve"> contratacion@eduhabitat.gov.co</t>
  </si>
  <si>
    <t>CONSORCIO AMPLIACION VIA SABANETA - KC</t>
  </si>
  <si>
    <t xml:space="preserve"> planeacion@yali-antioquia.gov.co</t>
  </si>
  <si>
    <t>ASINCON SAS
nit. 900905235</t>
  </si>
  <si>
    <t>contratacion@caramanta-antioquia.gov.co</t>
  </si>
  <si>
    <t>EMPRESAS PÚBLICAS DE CARAMANTA S.A.S E.S.P
nit. 900570704</t>
  </si>
  <si>
    <t xml:space="preserve"> contratacion@ebejico-antioquia.gov.co</t>
  </si>
  <si>
    <t>contratacion@caceres-antioquia.gov.co</t>
  </si>
  <si>
    <t xml:space="preserve"> alcaldia@peque-antioquia.gov.co</t>
  </si>
  <si>
    <t xml:space="preserve">EXTRUCONST S.A.S 
nit. 901258114 </t>
  </si>
  <si>
    <t>MUNICIPIO DE REMEDIOS</t>
  </si>
  <si>
    <t>COMERCIO DE MEDELLÍN</t>
  </si>
  <si>
    <t>MUNICIPIO DE TOLEDO</t>
  </si>
  <si>
    <t>MUNICIPIO DE ABRIAQUI</t>
  </si>
  <si>
    <t>MUNICIPIO DE PEQUE</t>
  </si>
  <si>
    <t>MUNICIPIO DE ABEJORRAL</t>
  </si>
  <si>
    <t>MUNICIPIO DE MONTEBELLO</t>
  </si>
  <si>
    <t>CORPORACIÓN AUTÓNOMA REGIONAL DE LAS CUENCAS DE RÍOS NEGRO Y NARE</t>
  </si>
  <si>
    <t>EDU HABITAT</t>
  </si>
  <si>
    <t>MUNICIPIO DE YALI</t>
  </si>
  <si>
    <t>MUNICIPIO DE CARAMANTA</t>
  </si>
  <si>
    <t>MUNICIPIO DE EBÉJICO</t>
  </si>
  <si>
    <t>MUNICIPIO DE CÁCERES</t>
  </si>
  <si>
    <t>CTI-002-2022</t>
  </si>
  <si>
    <t>ANTIOQUIA - ALCALDÍA MUNICIPIO DE BELMIRA</t>
  </si>
  <si>
    <t>ADMINISTRACIÓN DELEGADA DE RECURSOS PARA LLEVAR A CABO LA CONSTRUCCIÓN DE LA SEGUNDA ETAPA DE LA UNIDAD CULTURAL DEL MUNICIPIO DE BELMIRA, ANTIOQUIA E INTERVENTORIA</t>
  </si>
  <si>
    <t>INVITACIÓN PÚBLICA DE OFERTA N° 03 DE 2022</t>
  </si>
  <si>
    <t>ANTIOQUIA - METROPLUS S.A. - MEDELLÍN</t>
  </si>
  <si>
    <t>CULMINACIÓN DE LA PRETRONCAL DEL SUR ENVIGADO Y OBRAS COMPLEMENTARIAS, PARA EL SISTEMA INTEGRADO DE TRANSPORTE MASIVO METROPLÚS DEL VALLE DE ABURRÁ</t>
  </si>
  <si>
    <t>LP 004 de 2022</t>
  </si>
  <si>
    <t>ANTIOQUIA - ALCALDÍA MUNICIPIO DE TITIRIBÍ</t>
  </si>
  <si>
    <t>MANTENIMIENTO Y MEJORAMIENTO DE LA VÍA ALPES – CORCOVADO EN TITIRIBÍ, ANTIOQUIA.</t>
  </si>
  <si>
    <t>LP003-2022</t>
  </si>
  <si>
    <t>ANTIOQUIA - ALCALDÍA MUNICIPIO DE COCORNÁ</t>
  </si>
  <si>
    <t>MEJORAMIENTO Y MANTENIMIENTO DE VÍAS RURALES EN EL MUNICIPIO DE COCORNÁ, DEPARTAMENTO DE ANTIOQUIA DEL PROGRAMA COLOMBIA RURAL – NACIONAL, CORREDOR VIAL COCORNÁ - LA PIÑUELA</t>
  </si>
  <si>
    <t>Fecha de adjudicación</t>
  </si>
  <si>
    <t>LP-006-2022</t>
  </si>
  <si>
    <t>CONSTRUCCIÓN DE PAVIMENTO RÍGIDO EN DIFERENTES SECTORES EN LOS QUE SE VIENE DESARROLLANDO EL PLAN MAESTRO DE ACUEDUCTO Y ALCANTARILLADO EN LA ZONA URBANA DEL MUNICIPIO DE ZARAGOZA FASE II</t>
  </si>
  <si>
    <r>
      <t>Antioquia</t>
    </r>
    <r>
      <rPr>
        <sz val="11"/>
        <rFont val="Calibri"/>
        <family val="2"/>
        <scheme val="minor"/>
      </rPr>
      <t> : Belmira</t>
    </r>
  </si>
  <si>
    <r>
      <t>Antioquia</t>
    </r>
    <r>
      <rPr>
        <sz val="11"/>
        <rFont val="Calibri"/>
        <family val="2"/>
        <scheme val="minor"/>
      </rPr>
      <t> : Envigado</t>
    </r>
  </si>
  <si>
    <r>
      <t>Antioquia</t>
    </r>
    <r>
      <rPr>
        <sz val="11"/>
        <rFont val="Calibri"/>
        <family val="2"/>
        <scheme val="minor"/>
      </rPr>
      <t> : Titiribí</t>
    </r>
  </si>
  <si>
    <r>
      <t>Antioquia</t>
    </r>
    <r>
      <rPr>
        <sz val="11"/>
        <rFont val="Calibri"/>
        <family val="2"/>
        <scheme val="minor"/>
      </rPr>
      <t> : Cocorná</t>
    </r>
  </si>
  <si>
    <t xml:space="preserve"> contratacion@belmira-antioquia.gov.co</t>
  </si>
  <si>
    <t>EMPRESA AUTONOMA DEL MUNICIPIO DE GUATAPE</t>
  </si>
  <si>
    <t xml:space="preserve"> PAOLA.GARCIA@METROPLUS.GOV.CO</t>
  </si>
  <si>
    <t>CONSORCIO OTRAPARTE
nit. 901628911</t>
  </si>
  <si>
    <t>JAIRO RENÉ GARCIA DEL DUCA</t>
  </si>
  <si>
    <t xml:space="preserve"> planeacionyobraspublicas@titiribi-antioquia.gov.co</t>
  </si>
  <si>
    <t xml:space="preserve"> CONTRATACION@COCORNA-ANTIOQUIA.GOV.CO</t>
  </si>
  <si>
    <t>CONSORCIO ZAR PAVIMIENTO FASE II 
nit. 901639634</t>
  </si>
  <si>
    <t>MUNICIPIO DE BELMIRA</t>
  </si>
  <si>
    <t>METROPLUS S.A.</t>
  </si>
  <si>
    <t>MUNICIPIO DE TITIRIBÍ</t>
  </si>
  <si>
    <t>MUNICIPIO DE COCORNÁ</t>
  </si>
  <si>
    <t>MVF-SPIF-SAMC-021-2022</t>
  </si>
  <si>
    <t>ANTIOQUIA - ALCALDÍA MUNICIPIO DE VIGÍA DEL FUERTE</t>
  </si>
  <si>
    <t>CONSTRUCCIÓN DE 3 AULAS EDUCATIVAS EN LA COMUNIDAD INDIGENA DE SALADO, ZONA RURAL DEL MUNICIPIO DE VIGÍA DEL FUERTE – ANTIOQUIA.</t>
  </si>
  <si>
    <t>PLA-CD-CP-OP-010-2022</t>
  </si>
  <si>
    <t>ANTIOQUIA - ALCALDÍA MUNICIPIO DE MURINDÓ</t>
  </si>
  <si>
    <t>ROCERIA, LIMPIEZA Y REHABILITACION DE CAMINOS PARA ATENCION DE LA COMUNIDAD BARTOLO, COMO ACCION DE MITIGACIÓN POR LA AVENIDA DEL RIO ATRATO QUE GENERO LA AMPLIACIÓN DE LA CALAMIDAD PUBLICA SEGÚN EL DECRETO No 0156 DEL 1 DE AGOSTO DE 2022</t>
  </si>
  <si>
    <r>
      <t>Antioquia</t>
    </r>
    <r>
      <rPr>
        <sz val="11"/>
        <rFont val="Calibri"/>
        <family val="2"/>
        <scheme val="minor"/>
      </rPr>
      <t> : Vigía del Fuerte</t>
    </r>
  </si>
  <si>
    <r>
      <t>Antioquia</t>
    </r>
    <r>
      <rPr>
        <sz val="11"/>
        <rFont val="Calibri"/>
        <family val="2"/>
        <scheme val="minor"/>
      </rPr>
      <t> : Murindó</t>
    </r>
  </si>
  <si>
    <t xml:space="preserve"> planeacion@vigiadelfuerte-antioquia.gov.co</t>
  </si>
  <si>
    <t xml:space="preserve"> planeacion@murindo-antioquia.gov.co</t>
  </si>
  <si>
    <t>JUNTA DE ACCION COMUNAL VEREDA BARTOLO</t>
  </si>
  <si>
    <t>MONTAJES DE MARCA S.A</t>
  </si>
  <si>
    <t>MUNICIPIO DE VIGÍA DEL FUERTE</t>
  </si>
  <si>
    <t>MUNICIPIO DE MURIND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</si>
</sst>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5">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style="thin"/>
      <right/>
      <top/>
      <bottom style="thin"/>
    </border>
    <border>
      <left/>
      <right/>
      <top style="thin"/>
      <bottom/>
    </border>
    <border>
      <left/>
      <right/>
      <top style="thin"/>
      <bottom style="thin"/>
    </border>
    <border>
      <left/>
      <right style="thin"/>
      <top style="thin"/>
      <bottom/>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89">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0" fontId="3" fillId="0" borderId="0" xfId="0" applyFont="1"/>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0" fontId="22" fillId="3" borderId="0" xfId="0" applyFont="1" applyFill="1" applyAlignment="1">
      <alignment horizontal="center" vertical="center" wrapText="1"/>
    </xf>
    <xf numFmtId="0" fontId="23" fillId="3" borderId="0" xfId="0" applyFont="1" applyFill="1" applyAlignment="1">
      <alignment horizontal="center" vertical="center" wrapText="1"/>
    </xf>
    <xf numFmtId="14" fontId="22" fillId="3" borderId="0" xfId="0" applyNumberFormat="1" applyFont="1" applyFill="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22"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13" fillId="0" borderId="0" xfId="0" applyNumberFormat="1" applyFont="1" applyAlignment="1">
      <alignment horizontal="left"/>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14" fontId="16" fillId="3" borderId="2" xfId="0" applyNumberFormat="1" applyFont="1" applyFill="1" applyBorder="1" applyAlignment="1">
      <alignment horizontal="center" vertical="center" wrapText="1"/>
    </xf>
    <xf numFmtId="0" fontId="0" fillId="0" borderId="0" xfId="0" applyAlignment="1">
      <alignment horizontal="center"/>
    </xf>
    <xf numFmtId="0" fontId="0" fillId="0" borderId="1" xfId="0" applyBorder="1"/>
    <xf numFmtId="15" fontId="16" fillId="0" borderId="1" xfId="0" applyNumberFormat="1" applyFont="1" applyBorder="1" applyAlignment="1">
      <alignment horizontal="center" vertical="center" wrapText="1"/>
    </xf>
    <xf numFmtId="14" fontId="16" fillId="0" borderId="2" xfId="0" applyNumberFormat="1" applyFont="1" applyBorder="1" applyAlignment="1">
      <alignment horizontal="center" vertical="center" wrapText="1"/>
    </xf>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69" fontId="2" fillId="0" borderId="4" xfId="0" applyNumberFormat="1" applyFont="1" applyBorder="1" applyAlignment="1">
      <alignment horizontal="center" vertical="center" wrapText="1"/>
    </xf>
    <xf numFmtId="169" fontId="2" fillId="0" borderId="5" xfId="0" applyNumberFormat="1" applyFont="1" applyBorder="1" applyAlignment="1">
      <alignment horizontal="center" vertical="center" wrapText="1"/>
    </xf>
    <xf numFmtId="0" fontId="10" fillId="4" borderId="0" xfId="0" applyFont="1" applyFill="1" applyAlignment="1">
      <alignment horizontal="center" vertical="center"/>
    </xf>
    <xf numFmtId="169" fontId="11" fillId="0" borderId="3" xfId="0" applyNumberFormat="1" applyFont="1" applyBorder="1" applyAlignment="1">
      <alignment horizontal="center" vertical="center"/>
    </xf>
    <xf numFmtId="0" fontId="4" fillId="0" borderId="2" xfId="20" applyBorder="1" applyAlignment="1">
      <alignment horizontal="center" vertical="center" wrapText="1"/>
    </xf>
    <xf numFmtId="0" fontId="4" fillId="0" borderId="6" xfId="2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2" fillId="0" borderId="1" xfId="0" applyFont="1" applyBorder="1" applyAlignment="1">
      <alignment horizontal="center" vertical="center" wrapText="1"/>
    </xf>
    <xf numFmtId="0" fontId="4" fillId="0"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4" fillId="3" borderId="1" xfId="20" applyFill="1" applyBorder="1" applyAlignment="1">
      <alignment horizontal="center"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8" fontId="16" fillId="3" borderId="1" xfId="0" applyNumberFormat="1" applyFont="1" applyFill="1" applyBorder="1" applyAlignment="1">
      <alignment horizontal="center" vertical="center" wrapText="1"/>
    </xf>
    <xf numFmtId="0" fontId="14" fillId="0" borderId="2" xfId="20" applyFont="1" applyBorder="1" applyAlignment="1">
      <alignment horizontal="center" vertical="center" wrapText="1"/>
    </xf>
    <xf numFmtId="0" fontId="14" fillId="0" borderId="6" xfId="20" applyFont="1" applyBorder="1" applyAlignment="1">
      <alignment horizontal="center" vertical="center" wrapText="1"/>
    </xf>
    <xf numFmtId="0" fontId="2" fillId="0" borderId="4" xfId="0" applyFont="1" applyBorder="1" applyAlignment="1">
      <alignment horizontal="center" vertical="center" wrapText="1"/>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24" fillId="0" borderId="0" xfId="0" applyFont="1" applyAlignment="1">
      <alignment horizontal="center" vertical="center"/>
    </xf>
    <xf numFmtId="0" fontId="2"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2" xfId="20" applyFill="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0" fillId="0" borderId="2" xfId="0" applyBorder="1" applyAlignment="1">
      <alignment horizontal="center" vertical="center"/>
    </xf>
    <xf numFmtId="0" fontId="14" fillId="0" borderId="8" xfId="20" applyFont="1" applyBorder="1" applyAlignment="1">
      <alignment horizontal="center" vertical="center" wrapText="1"/>
    </xf>
    <xf numFmtId="0" fontId="14" fillId="0" borderId="9" xfId="20" applyFont="1" applyBorder="1" applyAlignment="1">
      <alignment horizontal="center" vertical="center" wrapText="1"/>
    </xf>
    <xf numFmtId="168" fontId="14" fillId="0" borderId="2" xfId="0" applyNumberFormat="1" applyFont="1" applyBorder="1" applyAlignment="1">
      <alignment horizontal="center" vertical="center" wrapText="1"/>
    </xf>
    <xf numFmtId="168" fontId="14" fillId="0" borderId="7"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8" fontId="16" fillId="0" borderId="2" xfId="0" applyNumberFormat="1" applyFont="1" applyBorder="1" applyAlignment="1">
      <alignment horizontal="center" vertical="center" wrapText="1"/>
    </xf>
    <xf numFmtId="0" fontId="5" fillId="0" borderId="0" xfId="0" applyFont="1" applyAlignment="1">
      <alignment horizontal="center" vertical="center"/>
    </xf>
    <xf numFmtId="168" fontId="2" fillId="0" borderId="2" xfId="0" applyNumberFormat="1" applyFont="1" applyBorder="1" applyAlignment="1">
      <alignment horizontal="center" vertical="center" wrapText="1"/>
    </xf>
    <xf numFmtId="168" fontId="2" fillId="0" borderId="7" xfId="0" applyNumberFormat="1" applyFont="1" applyBorder="1" applyAlignment="1">
      <alignment horizontal="center" vertical="center" wrapText="1"/>
    </xf>
    <xf numFmtId="0" fontId="5" fillId="0" borderId="0" xfId="0" applyFont="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14" fillId="0" borderId="1" xfId="20" applyFont="1" applyBorder="1" applyAlignment="1">
      <alignment horizontal="center" vertical="center" wrapText="1"/>
    </xf>
    <xf numFmtId="168" fontId="2" fillId="0" borderId="2" xfId="23" applyNumberFormat="1" applyFont="1" applyBorder="1" applyAlignment="1">
      <alignment horizontal="center" vertical="center" wrapText="1"/>
    </xf>
    <xf numFmtId="168" fontId="2" fillId="0" borderId="7" xfId="23" applyNumberFormat="1" applyFont="1" applyBorder="1" applyAlignment="1">
      <alignment horizontal="center" vertical="center" wrapText="1"/>
    </xf>
    <xf numFmtId="0" fontId="4" fillId="3" borderId="2" xfId="20" applyFill="1" applyBorder="1" applyAlignment="1">
      <alignment horizontal="center" vertical="center" wrapText="1"/>
    </xf>
    <xf numFmtId="0" fontId="16"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6" xfId="0" applyFont="1" applyBorder="1" applyAlignment="1">
      <alignment horizontal="center" vertical="center" wrapText="1"/>
    </xf>
    <xf numFmtId="8" fontId="16" fillId="3" borderId="2"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4" fillId="0" borderId="7" xfId="20" applyBorder="1" applyAlignment="1">
      <alignment horizontal="center" vertical="center" wrapText="1"/>
    </xf>
    <xf numFmtId="0" fontId="0" fillId="0" borderId="7" xfId="0" applyBorder="1" applyAlignment="1">
      <alignment horizontal="center" vertical="center"/>
    </xf>
    <xf numFmtId="0" fontId="0" fillId="0" borderId="1" xfId="0"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RESUMEN!$C$50:$L$50</c:f>
              <c:strCache/>
            </c:strRef>
          </c:cat>
          <c:val>
            <c:numRef>
              <c:f>RESUMEN!$C$52:$L$52</c:f>
              <c:numCache/>
            </c:numRef>
          </c:val>
        </c:ser>
        <c:axId val="11190920"/>
        <c:axId val="33609417"/>
      </c:barChart>
      <c:catAx>
        <c:axId val="11190920"/>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33609417"/>
        <c:crosses val="autoZero"/>
        <c:auto val="1"/>
        <c:lblOffset val="100"/>
        <c:noMultiLvlLbl val="0"/>
      </c:catAx>
      <c:valAx>
        <c:axId val="33609417"/>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11190920"/>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RESUMEN!$C$50:$L$50</c:f>
              <c:strCache/>
            </c:strRef>
          </c:cat>
          <c:val>
            <c:numRef>
              <c:f>RESUMEN!$C$53:$L$53</c:f>
              <c:numCache/>
            </c:numRef>
          </c:val>
        </c:ser>
        <c:axId val="34049298"/>
        <c:axId val="38008227"/>
      </c:barChart>
      <c:catAx>
        <c:axId val="34049298"/>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38008227"/>
        <c:crosses val="autoZero"/>
        <c:auto val="1"/>
        <c:lblOffset val="100"/>
        <c:noMultiLvlLbl val="0"/>
      </c:catAx>
      <c:valAx>
        <c:axId val="38008227"/>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34049298"/>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RESUMEN!$C$57:$L$57</c:f>
              <c:strCache/>
            </c:strRef>
          </c:cat>
          <c:val>
            <c:numRef>
              <c:f>RESUMEN!$C$58:$L$58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RESUMEN!$C$57:$L$57</c:f>
              <c:strCache/>
            </c:strRef>
          </c:cat>
          <c:val>
            <c:numRef>
              <c:f>RESUMEN!$C$59:$L$59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RESUMEN!$C$57:$L$57</c:f>
              <c:strCache/>
            </c:strRef>
          </c:cat>
          <c:val>
            <c:numRef>
              <c:f>RESUMEN!$C$60:$L$60</c:f>
              <c:numCache/>
            </c:numRef>
          </c:val>
        </c:ser>
        <c:axId val="6529724"/>
        <c:axId val="58767517"/>
      </c:barChart>
      <c:catAx>
        <c:axId val="6529724"/>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58767517"/>
        <c:crosses val="autoZero"/>
        <c:auto val="1"/>
        <c:lblOffset val="100"/>
        <c:noMultiLvlLbl val="0"/>
      </c:catAx>
      <c:valAx>
        <c:axId val="58767517"/>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6529724"/>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2-9-486104')" TargetMode="External" /><Relationship Id="rId2" Type="http://schemas.openxmlformats.org/officeDocument/2006/relationships/hyperlink" Target="javascript:%20consultaProceso('22-9-486386')" TargetMode="External" /><Relationship Id="rId3" Type="http://schemas.openxmlformats.org/officeDocument/2006/relationships/hyperlink" Target="https://www.contratos.gov.co/consultas/detalleProceso.do?numConstancia=22-9-486104&amp;g-recaptcha-response=03AIIukzhIYgwxNlMiVQaas7emN_yHpBkaTwQHzYyDYrZG4jGZSUIehhbQchnliAszZTINlywMb8BFl_9jPv5Uyjz1_pkinjwUZ-LMgoAwvUL2m-XIOvX-GG1_qjfMMEjG9r3Yvnz_5MiZ6s7SgwCFtULHK6Xn1sQxcs8m3oZAi1butvuabP3woBzrW1iE_CtfhduvjW14ypJMpMBabq6Ir_7EvRkesUV8ewReJi8bRCr6k3CyVFNGWjgOfr9oQ4WrlyxtkOcpWTbX2BXKfiFjc8Im9QO9BIOy68H1XayBRG2qsI7nl0pZGJGkq4tJtE3XE8_vNZ6LiZ61T1uuZ4GVbvdrQn_L80spIGigBe_vCePnMTJqlB1Tw9BlQshdOPg2xUrGcoT633JsfybIxfP-j4s0AnQRp5d6pB72vMpPEe5sEAXAAYfb2WX8f4nSxc11nqNPFf5ge_Jw6G-Ii-uyDuggGAYQDDZGAfePG8In4yA3xPLschezBYVEU_mVVyw9ZQFMcyULsskoWRqZFFtyhSHKLBbuSSvfVpVJJ9IIlegh-vEFubHXXtc" TargetMode="External" /><Relationship Id="rId4" Type="http://schemas.openxmlformats.org/officeDocument/2006/relationships/hyperlink" Target="https://www.contratos.gov.co/consultas/detalleProceso.do?numConstancia=22-9-486386&amp;g-recaptcha-response=03AIIukzjPQUf0coF_w9UCGNR_AkakrL1l7kixHhaFasXRDOdOwe_MS89AUaQET01ev2iYw47f5LA5QPxsUA2t4KpXE1rpi6MBxKfnuarkKTe3gmL46ajsdUNmETvu339xr-cHTMQcI2uCDwy6lLOrccc2z8Wjm3HibeWOOAHKoZ4V9idxA2vZTHstQeXIudWWNOr1p19ujXO7p-zfyEdM95QO7ZLL0UnlFeNj0HnKYbfxA952Js_bUZWUL93uNjJa7N_XP2gDoWq-L_bsXZ79IkT-R7ZFaXwMEwOCW1EXis-DurZndApwYWy0WSeQb5Wr2I5yh5lChTqksd1Rvps2vUQKQVeAAjsfNHN8r0p-THvCUZ_TFyI_wBlaUjhXwZ9pW1eEjE2jLvRQzl6qrHxluw3vYN2G8C3e2de8NUXzkheiqc_WkeqobX3-uZj6jjg057t79pp6I7sE8NgIKoeA-VT_h0A7isufcB25PFF-3muklddSJ5XEGprwp-y_vjoYqrq3_zAIir52ciTbq3ebkeVmfrzoseibL31lTNgvj_UkIYFNAjmE5zo" TargetMode="External" /><Relationship Id="rId5" Type="http://schemas.openxmlformats.org/officeDocument/2006/relationships/hyperlink" Target="javascript:%20consultaProceso('22-12-13340149')" TargetMode="External" /><Relationship Id="rId6" Type="http://schemas.openxmlformats.org/officeDocument/2006/relationships/hyperlink" Target="https://www.contratos.gov.co/consultas/detalleProceso.do?numConstancia=22-12-13340149&amp;g-recaptcha-response=03AIIukzhii_O18Qhjq1zIJ4ja82XjwW8-v7BbclHLbzidk2erePIFRdt19OqPECKq_5Ad7mSCcuKNvxASfj4xtPo3MO9ALQchTXefv1lg5owQCggK0X3FkNUKfJAzarloMgg8_87-shqCJ-JquVkzOdDgmaIXqfhMO8RvQZuKV8AYA01XAGl2CupU4gLfZjOk5qFtcDKWbYnyv1FExfh2OjrsPdkIrq98BYdWrLjOP6OHR9aiFuC9dMWjUHHndLwvYVQIE81lGg53a_4iGPN9RmSDtp_o1r8xjh7VbUOm6luIqchkl0Uscrz8hFf9RNWF8yosojI7o0qheXoSiI4dG0HTAJ0nWUJPplerkHluVLNrmC387P--GPWqZw2DdDyN78O3D06lB2TimE9OTbo2sjICEZqQOvYhhedoaA7zjMRfYuVUXAJZVie6rZp7L9_RjI7iX-MjZP5KsrptycMH5uMhuQg5f9_6omeEC3T3qHmIUdFqtjAb-miE6AYvAg7vmT1IYn3NRyS05qCxm3D2rAC7Rfxqo6dSbA" TargetMode="External" /><Relationship Id="rId7" Type="http://schemas.openxmlformats.org/officeDocument/2006/relationships/hyperlink" Target="javascript:%20consultaProceso('22-12-13336972')" TargetMode="External" /><Relationship Id="rId8" Type="http://schemas.openxmlformats.org/officeDocument/2006/relationships/hyperlink" Target="https://www.contratos.gov.co/consultas/detalleProceso.do?numConstancia=22-12-13336972&amp;g-recaptcha-response=03AIIukziLiQp0zWWI0KTx2xg9ymBbBz2wtzH70oDoQ045NEqmFLQwdUjdneZnQ253DGtQN8934souYD2B1BoqXjVxyJJwgUyXOuP4oE0-hXjI6z-O8hJfPqqRIX59p-afap0BZkAkFgYfTmFiQkq79rgA54kyf-iTx8NjGRO5j0M_HK2R2RfdCQ-MDhU2IpEOscADpB-XeSbIMkc1W2oRfEAe8hH4B3OJEbPRB4TapdXw0a0I9Aqev2uIYnqBOwCb0NwZRBvneUskvvzWfYWeDSm73jsZMIKV-xdoftdRZ-XwEFRlLKcXvnOcTRKvvrV7PrrQI90QKWBnjNxpGTAEfsPNnznWK8vkPzyDsaEBfeYlDF9YHXmSCVq4PrjSXpoCWrImxIc6YSiSKYmApm-WDoz-rT_dQlXeAub8TimgLA5Pj66NMccKUCXR7AHzlJA3YZYjXP96cNfQlnpS4ejXY-bG6TtSrSC1r10PxJNFNYvPV0NBz_nk8z6XXFdIciK1acDb84w3JccCFLpjCW9-NFPf7fQdCMuxuA" TargetMode="External" /><Relationship Id="rId9" Type="http://schemas.openxmlformats.org/officeDocument/2006/relationships/hyperlink" Target="mailto:alcaldia@anza-antioquia.gov.co" TargetMode="External" /><Relationship Id="rId10" Type="http://schemas.openxmlformats.org/officeDocument/2006/relationships/hyperlink" Target="javascript:%20consultaProceso('22-21-32043')" TargetMode="External" /><Relationship Id="rId11" Type="http://schemas.openxmlformats.org/officeDocument/2006/relationships/hyperlink" Target="javascript:%20consultaProceso('22-4-13353175')" TargetMode="External" /><Relationship Id="rId12" Type="http://schemas.openxmlformats.org/officeDocument/2006/relationships/hyperlink" Target="javascript:%20consultaProceso('22-1-226492')" TargetMode="External" /><Relationship Id="rId13" Type="http://schemas.openxmlformats.org/officeDocument/2006/relationships/hyperlink" Target="javascript:%20consultaProceso('22-21-33995')" TargetMode="External" /><Relationship Id="rId14" Type="http://schemas.openxmlformats.org/officeDocument/2006/relationships/hyperlink" Target="javascript:%20consultaProceso('22-11-13345392')" TargetMode="External" /><Relationship Id="rId15" Type="http://schemas.openxmlformats.org/officeDocument/2006/relationships/hyperlink" Target="javascript:%20consultaProceso('22-21-34019')" TargetMode="External" /><Relationship Id="rId16" Type="http://schemas.openxmlformats.org/officeDocument/2006/relationships/hyperlink" Target="javascript:%20consultaProceso('22-21-32824')" TargetMode="External" /><Relationship Id="rId17" Type="http://schemas.openxmlformats.org/officeDocument/2006/relationships/hyperlink" Target="javascript:%20consultaProceso('22-11-13343714')" TargetMode="External" /><Relationship Id="rId18" Type="http://schemas.openxmlformats.org/officeDocument/2006/relationships/hyperlink" Target="javascript:%20consultaProceso('22-22-46740')" TargetMode="External" /><Relationship Id="rId19" Type="http://schemas.openxmlformats.org/officeDocument/2006/relationships/hyperlink" Target="javascript:%20consultaProceso('22-4-13202902')" TargetMode="External" /><Relationship Id="rId20" Type="http://schemas.openxmlformats.org/officeDocument/2006/relationships/hyperlink" Target="javascript:%20consultaProceso('22-11-13311859')" TargetMode="External" /><Relationship Id="rId21" Type="http://schemas.openxmlformats.org/officeDocument/2006/relationships/hyperlink" Target="javascript:%20consultaProceso('22-12-13349991')" TargetMode="External" /><Relationship Id="rId22" Type="http://schemas.openxmlformats.org/officeDocument/2006/relationships/hyperlink" Target="javascript:%20consultaProceso('22-11-13325822')" TargetMode="External" /><Relationship Id="rId23" Type="http://schemas.openxmlformats.org/officeDocument/2006/relationships/hyperlink" Target="javascript:%20consultaProceso('22-21-33862')" TargetMode="External" /><Relationship Id="rId24" Type="http://schemas.openxmlformats.org/officeDocument/2006/relationships/hyperlink" Target="javascript:%20consultaProceso('22-11-13296087')" TargetMode="External" /><Relationship Id="rId25" Type="http://schemas.openxmlformats.org/officeDocument/2006/relationships/hyperlink" Target="https://www.contratos.gov.co/consultas/detalleProceso.do?numConstancia=22-21-32043&amp;g-recaptcha-response=03AIIukzhGZ7kkgh4o4TCHwJmDdVIy-SJQw5UWrWIqWTnLNyUAuuAcedIWCcigqvLgTGBsdZnaTzYFMv9SQBGSjXw-6b5qMOwUvRyBf51F8Epu4ZMYAjpbUTY3-IoQgdnkFYokYju0HOZHzeNfHfHdzXUGoaW7rQge69xoVMvAWyIaEIt4FedFpcdv_odUSXJuHKmImduBhQnrpiZwp-A_aVeu3LVNNEypksRdzQBPGX1SmpukMstxLBB1sFT-COdz60GZPzgPjzvBOBqfblkiNdepUzBHN9EsErZr86PN2tWzr2SQuTrS2X4Kov-pI4iOm7HEjDEQzPKVDBhR07ZSkesaDSpMVilpl-DYYpDJU1mOKkxX8Lrxi0HNfQMKmWmYLjaHYGjxXavSI7K6BXzaiN8q9kKtig1RDlnRWCJQYlrfqpNFT1C0OltcjvlAapP2wG9qXH8mRfNJ9LRxr7PHOovNTT4TJ4SRKkHMtu64oRtfnph64z2KypHe9hXAPS8ASWbhMmNFSNaw18B4G6OlcPrI-tDXGWDf9Q" TargetMode="External" /><Relationship Id="rId26" Type="http://schemas.openxmlformats.org/officeDocument/2006/relationships/hyperlink" Target="https://www.contratos.gov.co/consultas/detalleProceso.do?numConstancia=22-4-13353175&amp;g-recaptcha-response=03AIIukzgfyjEEEywblN-EdFiKbQSphUgTOY_v0WWsnDow_Bd7xfwRDWkINkJHoW7TrGdXSyV71DEr8JTdtAwHQgbRvSiVVVvogag1K6WR7L-LrTFQIy7SsoITdt9YEvDVp83t9VTl525z6tnlEJCHxWUMsbkLQFUsvoPj93yVJyj9f41o6sOcuti5Mwdnk20QFi_N6YSw6CIAB26aBQxHRZbRKXhsr2gMzwas-VTeOeCeOpcaYFEihhvYqmzezbsyVDkYaVfS_5fdANjGID_67TvUD__kLqmmdvGitxkpoVvDrsNPOFJ3nU0yHtPgv12dIiKIWz7wfUe8MA12FC8wfgEVjmGmbeRLSKmSKsQoavTxTpVMT8IGkZwvvuZTiJjDiMvVsSh-9i5stsr9amMQ_dCJuZDv5Ji56Zjm0p-EmTdGM21n7mMJjq2CVNqkncluMaQ6R6Rb-Yk8fYvlCZmkbLKvuwraNI-QRxUBC65PXV7Px0KmnV7XFfYC7xjdS2_J4z6PBaEDlznEKsp1egN1jtfL1hsX9uB4Rw" TargetMode="External" /><Relationship Id="rId27" Type="http://schemas.openxmlformats.org/officeDocument/2006/relationships/hyperlink" Target="https://www.contratos.gov.co/consultas/detalleProceso.do?numConstancia=22-1-226492&amp;g-recaptcha-response=03AIIukzjOZ_Y_-KCf492W6Zrg-laiqK2BFfP3zmqsRBe8zZaw5CGz-Tlb3GNpv5yJYVlNgIB4AnIXDCu-DofbU1JurNhKg7TBc4XBRZYl_2F8wOj7ziFDKbqSwLDEzXCbcOj1A1JLw7nnEDqrcYv0zYMqdxkdVaQl9_0lTWeEiwJ4I0p__NIj6KmXIZwaMUwYKnR8KeHb1_tbOr72IejR5cfR6Oq04YwC61be7Fjx4yxDurmiv7oPI78IM_CHEfZOqR1s41RfJrKE7akxwTxZX297pYV0F2QToqU4cPt6n3CxyYfs7pxryDC2g6nIAy54un8KtKGidwMiAerCr7ww57oq0aWdqr4eimkHFOhbBOTrdLeUHV6QYSFnNDqQn9R9nDXKcsSxEKobjTcwy9FIdvVt3aFvOtM0mgGO5g_8j2O7KpvcOTnjsinOzYgc14LkoKg6Ua4LhO5SNEf3e6RSnX4oc3pc_EQRneG8iIGm5qyZmjSnhbtpOR6ZSiUUBfB8pXNnq7INZz5SVhKmCvNxuhWOip45iPExXg" TargetMode="External" /><Relationship Id="rId28" Type="http://schemas.openxmlformats.org/officeDocument/2006/relationships/hyperlink" Target="https://www.contratos.gov.co/consultas/detalleProceso.do?numConstancia=22-21-33995&amp;g-recaptcha-response=03AIIukzg5HRwc7HsNlgiY00aB2kuGmZS13EIqW2VFlDvm6JJi0yHlFZ5mqDfdPe7PvT-aq0qNTuJ-eM4Jjy_D4VYZ9HZnIKqtd8V1jMZxO8heXfJhJyEOk_Aaq4XL5guYVhkJHtC8yV6Dq_Cg4t_2we--JvvIc5oCnhmCntA_0K-YnnNGqvAMPHle88h6_6JirKFwzDPd-oLVT7Xm6O6kBkzxMBA6EdxId9-j0c7H2KeDzdZvjvzWSDgNh8BIa5pOmQrckvCO41ztLW02GMAkTTro915nAHYlJDeELpM-Qwhon4-MzQuAeDs2UNYBdNPL97VrqVRxHPxK449KBvYsgbRYRMqga8V3doO-ygtiLg-sGNCqTSC5GzuYQzXsXUCJLaGW8Ym8vF86sEk28d6NU-_8BFqr7fM3ntfnmBWtqQR7CvWLPzm1jQryYWo1gmg8cpD4v7_D8S21PXGPWfiJyvS76VN47-bhGqpWPvalxIBTk5TsmlPlniLB-Ze0ZemLGESjbFP2ej3eliu9BIYeBtU2nBv4PZFSng" TargetMode="External" /><Relationship Id="rId29" Type="http://schemas.openxmlformats.org/officeDocument/2006/relationships/hyperlink" Target="https://www.contratos.gov.co/consultas/detalleProceso.do?numConstancia=22-11-13345392&amp;g-recaptcha-response=03AIIukziWj7uYj9tl1z7F-7UExeC82F3uyyGWjsyj0_-BpaImL0BILHYy8YHYz0x8GFGCDZt0B-cKFaaK2wGCDWuCpdWcH1TLMVzfp6I7irpBFaVAtNRdojg7PVPBPEuoMjqa4amWm5Vy8Fg1w9SyknjQa8woGVt-hrXxNmT9N1rbRa64jjIsnbw7unEW3paNyfoRoQEtX3pE4ihJXL22TUySJ4IvOKIiZBl-uN7_wm3_ntFHaVIvER9kp1OGboSUtw9rQEkR11oJk6A4ppRpKNsU75-11IlAB82mTvtW6hGrEJ57MR9muNnBuYbm2MR_uZOz9feOqgxZWry471CWc1QUdJyinS8XucVGqov76c-PUKuEhLCBOOfYaTd4cgru9jlKOWm17pwoBIF6sxqA7Z4mCJgxBqlz-YNPqw2YapPBqj3ew44zNNxl0b2HWTkAGidvJwyWWrsPlPaKJXKZdYPt39ex9fBEu-LEMp8cjn4pa5wtRRIyred0nRnawsXJCqohJHUHI_bCMzklagO8m-bjvyjDck3QIA" TargetMode="External" /><Relationship Id="rId30" Type="http://schemas.openxmlformats.org/officeDocument/2006/relationships/hyperlink" Target="https://www.contratos.gov.co/consultas/detalleProceso.do?numConstancia=22-21-34019&amp;g-recaptcha-response=03AIIukzhqlwNI-T_xFVwhERFPnnJXI-jXK7EOV2PXQQF8UW9c3cGQxIkR9r2HtH8T10E7QUtHo_OhdIro1RePQUHvhnAvCp-g6l7qEJLPC9035ntJojEdprLCB0CByW1mOGUVVmmXyffUm3nbQ-y8a2UErNNuMoFY0qpsMoGt4c3bcclvDltmu1IiNNJfPt1xLm-z8IWcUpWe6y6PuCRUIFDScIUFqBR7Am3Xb1x_HjACIITaGUFE6EQNtHojzPjohLN71ZPHgGYtbrElBxtmm2uNM2T2PAW6dibgK2UFQZJzzKZx5mu3Xvy8ScL17rXrdUDUWjgMfxb5TNK_TmFWlPwKSCjqnmqVLSNGi8FdZNtS88QkJ9B_Xdlut8GLRHDZFqn3NBVb0p3WRg5WCoBTQOvTQ1HHzfT28u-akX8CTqS5s9V709nlfkXR5mgmDhzvD8itkeyZu8BsfG_LFg27JhJNV7I4VA5jEHL-TSZWJ6Uv8GV3lOt7_MK6h5hExtnovkCfWNLf08pzrSpU4CqfgGVrKWxnBClmDA" TargetMode="External" /><Relationship Id="rId31" Type="http://schemas.openxmlformats.org/officeDocument/2006/relationships/hyperlink" Target="https://www.contratos.gov.co/consultas/detalleProceso.do?numConstancia=22-21-32824&amp;g-recaptcha-response=03AIIukzi4-EwNlmsSOD3HXGt_kODWmVyn4wE5v83KdIY9RjmjDVN3NkQGC4hSm5ghgrvuQ7RJve-RYycaDA7MuK0wDyX00H90Ein3L-FTnsdYEVcNNSToJK2GKIdCW6mDjjLu_62_moJRzDhWB03eJq5vrwtuc8oN0L-5pl9dYeRJ42D7fMvcL1ygpbJTmxQ3Xn0jedMyx6jEFhtOCjZGkr1KOv2VVsJLFhBm2EtAfq0e3uzgj2SO9iIN1JqFqJ6Oq1wsUsdKVOhGiVYXxNk1P-cBQe7SkM4JBMMJmAMSZsxJblzlkBNvvY9ZB97jsh4EMKEYClOGGb0LiaU2jgKLdt0-592cAPDtdGeDjAf1vBz8Sr8IpthVjrkCB8boz6-D2IwFKI0lsb7ZUPz6y7610PYdAZA7b4hgNG5JiDVJXXznRfQZa7m5p6tp9N0csuQdOaoAdKykw43P0VCOOCQ1gSb7tyNZZSTYbOR2zkIOEY31-_8f5r4YVjqATs2G7TjlCvea_o3JoIHrdWYy9dc2m3of60dSG54zXA" TargetMode="External" /><Relationship Id="rId32" Type="http://schemas.openxmlformats.org/officeDocument/2006/relationships/hyperlink" Target="mailto:contratos@remedios-antioquia.gov.co" TargetMode="External" /><Relationship Id="rId33" Type="http://schemas.openxmlformats.org/officeDocument/2006/relationships/hyperlink" Target="mailto:contratacion@zaragoza-antioquia.gov.co" TargetMode="External" /><Relationship Id="rId34" Type="http://schemas.openxmlformats.org/officeDocument/2006/relationships/hyperlink" Target="mailto:alcaldia@peque-antioquia.gov.co" TargetMode="External" /><Relationship Id="rId35" Type="http://schemas.openxmlformats.org/officeDocument/2006/relationships/hyperlink" Target="https://www.contratos.gov.co/consultas/detalleProceso.do?numConstancia=22-11-13343714&amp;g-recaptcha-response=03AIIukzh6TNaDkisHmEn7EVmy2T4DBmgCepr9zzncYfP-aw5gKYcjyjPZ-7vYsQZoi3T3x0vNPoQyn9C14mYnGObMmnEgbLGd1R4H8IecBx1SHOhA4HcxsQSV29UgD1zeBhFDerwxciu55AIZPq5aUv2lm8c9mHDPuaT85M9L6krboF3nJA387PANt_QopVrPmjG0N1lUN_0N-35mQnHvXTwDp6BRjGMSSd8aaNv_JvY03HOAb_sbCTWXBNoa_Bh5cNujpLrcqHL9QJQqvdn9WntX2LFm1x1fId_DzAtyf_VLzMGzZ1esD5B4UCFF6qKvvZWMv65HEOeJ8YEl7s0E1krdSOJ-aa_HHdLxUouJjACh-nHGO-fzYS_Ot7Xv1N4wwnfAbRjif9PFYdVtQ8fBdlkxTvuXADzhleaxCjvZsLXWS8s9f8VpLktitl0kRqfDhWSZWqxo6plqLqLQIMbx8-OXR9sR3RS5Z9xKN6DJyw9aP3Imyp4QPalfQ1H0Msz_oG7E8WfNR3wqypH_j7OCol3xxBJPkeSowA" TargetMode="External" /><Relationship Id="rId36" Type="http://schemas.openxmlformats.org/officeDocument/2006/relationships/hyperlink" Target="https://www.contratos.gov.co/consultas/detalleProceso.do?numConstancia=22-22-46740&amp;g-recaptcha-response=03AIIukzhePAmLb6z1s4GtdCLhsoe87mQuMO7kfOQeNWek9k7tLQJ3pVXtFOeT3d4Nel9B_5fvKF3Db7dVKzgzHzr6mQB0f_C8igwUB9hH3S8tzG8vU3je55H1J7cTAXzNjymz_KikW18AcRXf5NjJ5cJ6368E0QzxQIXyurucCIFM051MRvESs-Z5sNhOqAmKE3kjzNcDNg746oHaDd3Qw8HjSdT9bU_v5It4-wX0PxxA2PWLEBC_9B_IO_4YQKkYjtIdxw0xW6KFx8TycD12xi35fHiG7dizL3rBfECkf84Avrwd7X6kfFVbayqWv52gSrpEsPOWbWCwnWBK3h0v4WH7LVnNlitYiqfCDf4NaG-l2Uc6xQPGb8BtRbvJfXLGgcuxkH_QoEHaOUhSjLBCES2jcZFVYmuMuTX4HSzKmSJ4xTRNaYVnVSvzyL8NM3Aq_04uYFQKzSgScKyuhi9B1G7LRutLoNKPqfrrXEBsPI72wTeqMonRMqIXP5WXNTsrMykvstjAAZSDeOVL64yFBsB4ROM4fPOwPw" TargetMode="External" /><Relationship Id="rId37" Type="http://schemas.openxmlformats.org/officeDocument/2006/relationships/hyperlink" Target="https://www.contratos.gov.co/consultas/detalleProceso.do?numConstancia=22-4-13202902&amp;g-recaptcha-response=03AIIukzjQCPg7O8nnmQcCAQjodU3XdArVhLeX3XDJoPg9I7gojg3eqQM_e2eZvBIfS34wjfASSzXJ0IhrRVkBy7PyqwhV6Bs3atMPBUvxMCh7UFyd1MuRphbOXu2GRYK5C5lJXvlZ4M9bXO-LBOk9aPMT9mdeoAt3EKWg8AdrPdaZEpAIqXtzJMG6d4_WqzNuv4HR-CY0xfwJOW0BC4G3LEb5-db086FRRs1zSPbla2QY5MCtBs7uHZf_DS0fTXCxBWNSHAcHR-ov-OSsvs5nDOb9U3m6N4mcy10tP2NRJsUP_BZ2cFA1zWhcDAxOmIO7O3Ashv8iZwSjgX6n7l0le4YMb2-OqShz2SPnj6riR7Oj4uoR2CsussQ-n1hlUc7WrT7Vu5EQ4b4Tht_bULgAzxh5-OjX5S10eUe5ZMbIh5tfhty_Axh5wde3YnbQt9dvfJtZQe3olz4xDWGvBywObX5amLRndTJM9YCaZ40eTsttzLVSPyea5hRr3U0WOSJiwXpLV8FQkFwEiPC_yx8kEFiYmcTJKu8DYg" TargetMode="External" /><Relationship Id="rId38" Type="http://schemas.openxmlformats.org/officeDocument/2006/relationships/hyperlink" Target="https://www.contratos.gov.co/consultas/detalleProceso.do?numConstancia=22-11-13311859&amp;g-recaptcha-response=03AIIukzi-aERpt_jWQaWKY2RQa8IdAQns8UKna6nTCifTxHUCkXVY1aOLXj8glnwYnsVr9Xemwxvj-2asClmml3_zgLmnPGMLauKtAdj4l023PRrePIjJoSfJmOII0tPvvEyaAlxqLN1sYOtADLRts2b7hW7JZET1rh3RbtV4WumKenGdLvhDICGsLk7FLOHjfm11O0eV-Wjc8kxrPqgFSMcH7XdkJIh5WgkH4G7ST5d9HIIOqHGjoKL7QVUOorWWf81P5fkL69DXRKB14JqoZxFytJlAsgtdv6EBUMFFpEq9yvZvjorv5CEq4Rl7Xy9kcTLztk7BbAroKrBaSTn_Vydb8i7YUod-pT06EEikX45vvBY6Yxvxzjud38UQcBQ-pBZzenuSH8KWC94D4ektJEr-HnCznrkCnf8guYDo-t3ZwQuL8A-1_ZzwrhK40zYIboiBdx_0HCy9s4DW5WNdJk9sAUOEaUzQwQJH7rTUDizj-H-Udigy_WujLfT52ehU6LH0B5v8LrnFsXmLO4tZ_aBT2lZMwChWfg" TargetMode="External" /><Relationship Id="rId39" Type="http://schemas.openxmlformats.org/officeDocument/2006/relationships/hyperlink" Target="https://www.contratos.gov.co/consultas/detalleProceso.do?numConstancia=22-12-13349991&amp;g-recaptcha-response=03AIIukzgyp409Pc8cq22RGpLPIAjkGZzxdOLNP_bMeD3IQvYI4mnNxjev_jiFrI4qOc6PsW86Ar1_egyOPfZowVtyytCAND--E4A8WX-RaK2CpdQCZOatn7Fm-IKwXiB3kp_hmT-6cGt2DH6AYm0AprqpTwwCbDTOxMf2VFZmH_fyxt70n9Uv8dXoeFwGmTUFQ0-fxx9nm0KUIfqgqBFBlB9o8MkyKJsOrcMTT-7RjqGTLb3bE7RgJOkgYLyHU3ZYyQ8BRErqYlF4VKmHqXMj7H36v5UlkQAEWfEHfhGICxgy9x5I3wEEbmKbmcINGRpvYu4ozcIVoeR8VwJApOaVniOnLovSAtIZCU5ESwuUZEQmFVEFn-JPHJ3zeQkBx60aq2ehqq7TfaOkaPgmrXUS3CTRL_a7BXW8C94EMvtHMQEkE81dgg9zC0nEOV5jQR41kaG-gQfzbN8nIgRsiD-Lpe5-nItbFiDNa6ztXMa4yz1nWOF47xJjoV2XQcAhVohbVbxmKQjTw2fzy8kJeZP0mkFl7jJvp68AbQ" TargetMode="External" /><Relationship Id="rId40" Type="http://schemas.openxmlformats.org/officeDocument/2006/relationships/hyperlink" Target="https://www.contratos.gov.co/consultas/detalleProceso.do?numConstancia=22-21-33862&amp;g-recaptcha-response=03AIIukzhl453nbCAwTB3zTkXSLFaJI8pKqZSe0MYVHGz-ETIpC4nyQWAI9SGXF1oUy1pZST7FemMmuzU8PeVW7NBPm5kso1qELL7UT6YaCFiSAoL4GnqdNddm5SrA-n_dBn9SxcM7U830UUPOuaF9R3ipcJJc4NcPLfGtlRp57eFWRU6f7afUV-aojexhIpEw-6oRS-ygiSQRGhvD-U6AVuu2DxMpt4qfuv9m860tsqi9PSp8BkF35O7mpD8ZhnmQSzDXl2KCfK0S1DZ1TGjrv8neKjD78AMdYyhtKZGRG7Rbnquuvi5q536lbxuKdvIy6UPQciyOtlk2wc0yjYVFrSlw-g3qj_ab-cFnK4VBlNArWburzNQjJlCz2NOZBKU5HlAXhBHgXSqGtkSHQxexMJRaBjnvq0PfRNsoJ3t33xJKb8v3LDWlh7xIOcuJ6ZGV6t_WpqNZi8OAMHFP3Hrvtck0n8iyjwFIyWCAGS2R4Bzm2kg7dAt_si7kQ0JCQ88nBV00-qQtVlA8dK1LrPeZJ6xRSRJ6ilZY1A" TargetMode="External" /><Relationship Id="rId41" Type="http://schemas.openxmlformats.org/officeDocument/2006/relationships/hyperlink" Target="mailto:contratacion@caramanta-antioquia.gov.co" TargetMode="External" /><Relationship Id="rId42" Type="http://schemas.openxmlformats.org/officeDocument/2006/relationships/hyperlink" Target="https://www.contratos.gov.co/consultas/detalleProceso.do?numConstancia=22-11-13296087&amp;g-recaptcha-response=03AIIukzjNijL9YhejSFXXhUsaKs_hWBDB9iZaVCPrpQAua5acavlhG0X9epQJdd2Ovh6aQTCMlO3-1pcwAA3f-n7m-8ibiYG40WcpUGa2jvonw6htgKW9PbI9liOl5sVPxJ3Kz6R-jC6r_THJq8_R21n2H24EW312Q1YzUFNRGS3nZ6aMLmeAzYz2qzIxF4WRS8bdoTgHcF7oRtpH3Fs6MqnMues8wL4JvRuNf50DgesxQkpPxQ2-6O-JND_jkf9X1xT_yqq72ZVcQJPFhOrXuwHld-uzVrH1DGa49EtTWGOfeTFQVvhDUtlZzQyimON629J7Yrapi3Vj8fBbyO1vbE16vAWiRJxQvoHpfd13tfuMnjLsn3t7eveXfy0MnOqiaNLz9QHa5bY523ZKpfy9RSv51v_puC3ABKsLCrERKWRMI3PoYUAosDVeXSkK955XSW5C2cHPTGeSlqLdK7yBbyHSb8tVn3Bj1UStvJyUNaEniFR5yNDTcq8y9GVm1yoyvNo24W2dAjhNTDQ7q1OQ5gwcAVgKKLdOJQ" TargetMode="External" /><Relationship Id="rId43" Type="http://schemas.openxmlformats.org/officeDocument/2006/relationships/hyperlink" Target="mailto:contratacion@caceres-antioquia.gov.co" TargetMode="External" /><Relationship Id="rId44" Type="http://schemas.openxmlformats.org/officeDocument/2006/relationships/hyperlink" Target="javascript:%20consultaProceso('22-12-13352285')" TargetMode="External" /><Relationship Id="rId45" Type="http://schemas.openxmlformats.org/officeDocument/2006/relationships/hyperlink" Target="javascript:%20consultaProceso('22-4-13136314')" TargetMode="External" /><Relationship Id="rId46" Type="http://schemas.openxmlformats.org/officeDocument/2006/relationships/hyperlink" Target="javascript:%20consultaProceso('22-21-34201')" TargetMode="External" /><Relationship Id="rId47" Type="http://schemas.openxmlformats.org/officeDocument/2006/relationships/hyperlink" Target="javascript:%20consultaProceso('22-21-33508')" TargetMode="External" /><Relationship Id="rId48" Type="http://schemas.openxmlformats.org/officeDocument/2006/relationships/hyperlink" Target="javascript:%20consultaProceso('22-21-33399')" TargetMode="External" /><Relationship Id="rId49" Type="http://schemas.openxmlformats.org/officeDocument/2006/relationships/hyperlink" Target="https://www.contratos.gov.co/consultas/detalleProceso.do?numConstancia=22-12-13352285&amp;g-recaptcha-response=03AIIukzi3cuV0Qaofo7N71aOjEj77OGzYVgOjdFcDKQtqEFlR_6Jf5Jbo4Ru3bn492xI15PjFnfWa647bUjz2xN8SI3UhwfAbMNTJXRjAUNsXWVmVfWOOzu5SXY-jOwmg5_lOlgX8Bx3B1nP2-NV4C0baoIAsp9Wql7hOoS6n7g5HpGdNWJrXyEHzcCbFykOKcj64qoNjW119fO30nwilb8ysQQFlrZpwrvW-ciiVAuhjqeNtupkmfP0VFheBddViexoK7xyX57aQiSU8Cn70RJvm9QZFEXkvWNWAC1zwittI1tL9kgrh7_YRM_5pZhn7K2kCB1AJRphBZiD8bpRyhZmTQc1EUlXGjDZqs_4tiRbZxOtwUnlPrBGR2lKJae5czeZkayUAOLYI05Q8b5lZ2k6RzJoK9NTgeZMFqZs5M5EVnneYRgAgT3VmRMftDqayDcDst4HvCnhecGIGANxTnnHYRaQzYzcygUGZMTtb2KOq9R9k5xKf3SbjaltCZch35o4h42CORNvZHUWtogPLLiOKOo2eUqW-UQ" TargetMode="External" /><Relationship Id="rId50" Type="http://schemas.openxmlformats.org/officeDocument/2006/relationships/hyperlink" Target="https://www.contratos.gov.co/consultas/detalleProceso.do?numConstancia=22-4-13136314&amp;g-recaptcha-response=03AIIukzjh69N4Wdj17IFcDHTjlI_JFacwj-8Q-Aghz0kC07BPCzt-6GtEtpkD7bVMT_hvJwPK6O1Jc0bLA77st6YoMQrp9-3bfqHfEJcOWeBK-gHlujdlydNx8yMZUZy9oKrS5Q2-1ZXRXOtuTe9XRF8CX27w95gEqbGzHFV-JjxIRdP_3k0pDso8BOPXiYV67clWmxk7qnrBsRs_P2TK4Bu8JhRMNv6iYz66ndwSkGd8qeOEUopqTJ5zjPJvoGsh2CUBSoqnxUcuOaCI20PdPziJ4vnHAsoHwfDejSSVcufq0zck9bWjBQJAx60l8fijjWjpNveXpcKBqMA3VZ2-r9ONgK-I5Nv8GgkuIGSnY3wcqKietxCCjbZi4vHP8H3br7qBcwyID2aKGO7Z9wwVVJC3QpNHiFuYi97oQNGiL137JMtmlbM4gPWlDc3V8fzU_5IfNszffvFITiPST4JYbHZ4AvVldjQC5YnjAv4I7AoTsKtYVJ5DSGE8gePkUvfmRxXq8mdD8JtK4u5MR3_u_O4BCViAqMEYtg" TargetMode="External" /><Relationship Id="rId51" Type="http://schemas.openxmlformats.org/officeDocument/2006/relationships/hyperlink" Target="https://www.contratos.gov.co/consultas/detalleProceso.do?numConstancia=22-21-34201&amp;g-recaptcha-response=03AIIukzgPZhqnaIKzV3QrEKa3FGsTy-TV6rQbyEY0jTnNaTX-y6xxRWSqVIf0IEPL3cNif4u245N-4rzCp4irGoKcTrjc875GEHVYxSVJEXnTZMAJ-ugou_6B4p_kPTg0TmVU3jdRz3nN6yoEvsABqb13PlTKLhEIxmY-2GB74Ax8IgLgPNxIIdUxjb-jchy2WOkA8K4d9NRmOTrHceGDkL3dy9Ysxa1NTvOyfFDGaWp2a2svwfGRS-oFj9w6SWgh1CiUcjpXuoauZx06Tf5mrE2eOd-YDVjiEUfw0-WCS9hcFiYcX0Wg5XnBAEY1iqnVtr_zHMMfGxtedNHdH6Fz7h4vD8J9SnGR5-6Ih_OyfgB2uC4fuJgUHfbYAXAvWggor-iOVtwBinm_llOij1SdEoOYIIJnjGUcZPc65hoBjsb5fqudSPzqwQSHr8drrjJDxrMFAo8hz17OOTOHoAUPFesrVlZ5GSiaH31BdQBG86UPou8ght4CnHxQ8AWxkYCWkW6Rrw9EDwtZ3pKZK7uTD6JwZruf_V9TMA" TargetMode="External" /><Relationship Id="rId52" Type="http://schemas.openxmlformats.org/officeDocument/2006/relationships/hyperlink" Target="https://www.contratos.gov.co/consultas/detalleProceso.do?numConstancia=22-21-33508&amp;g-recaptcha-response=03AIIukziVtuTsUE7AgguqomSeZT0xkSJStAbOPrTtPrn3bUGBgvaiFCrVcm2AJ1hcMiTQQNTwC0DTw5ND14v3abWFiFvO-gDZZkJ51moLnUUDvMFFQHUjWCsa5JCL_ei5PE0Q-utzLodfU1LJXOP1LoXl2xduc3pGyEarN91jlZv7XVL5iaj-4QKLAM5sjUF_WafzKvuN52E4Uv2UzJ-VqFYW90Rs9FDe_T4N01gt-L5uHd8Gll5Ezo8hPdXMs3ysQes76YKjKyBw_4_byjp2lT11i0RzCD7tnbWlwiPKPnlir32rNEBeoEjYXmehe9usamjU5bX4MnCkRuAU4inQIh4Qc0fBjKC8IIReDdCLAdObCUcNVGcX0YsIN3O-Xid4pb9B8c4L67Jf8UtyLOIrcn_upY2HCLygm-60ebMRhCGNXmpDt-Q19u2NtskRcQvnj_vGoQGqx4HZGdJuohBTRihnNmQeG1eov1s7z2rBAuCLUghSdP0AF48vy_xrTEe3g-wny4KkN2lhnCXbGS8MyCuDcmTcE2Ihn6pbVMXmhkvlfrutAUWEa3I" TargetMode="External" /><Relationship Id="rId53" Type="http://schemas.openxmlformats.org/officeDocument/2006/relationships/hyperlink" Target="https://www.contratos.gov.co/consultas/detalleProceso.do?numConstancia=22-21-33399&amp;g-recaptcha-response=03AIIukzgMpTqSnYQr0EnbHaOxEPN_-5zgsCOV0qwNR63L3bRF96fWJY0Hh4DmFCyDP-KjCnWV8DgeuVjpeBGABWxyv7iZNGpq2plPLfqHOM5yJgRwTRDEe1VAvGvaRAp2XC318Fv9vB9vCMCUhQuxMFZv032M08l1PCd-M16yn0_0IA8TYCUMMJzEIpF0Cn1M5d9m3HTW0d5UEiVR7I1E5Tstk2jyjzjGISZaBdtc48Yd8yh9VriTsTCIr84ycXr_ISigXXGWxCpCsQ3IkxqLdxJ-_jbxM9XnZOb-79JdIM0eFMjWRj07WPv01k5uigIFMRpUIs-BFswKVGhwY3KAiRbh1YCE7s4a0ZWM0UcY47aFIP4RH4OJByUlLoF-fN47cilBDJtb_FiXJH2yp4PNMDCTVzNu-8meV9W1vIoJhLDz3CEArNZS2pDHpJEcbSasSv7QzYEJsOjn3ek7cAWp5unUJU6n37peCtLU-3knz1r7QtRYR-XkbMvXgKYswbD9As9NTdsr_A99_WY9TvwXxA4ISDkxUOtQovCeeW5Cy2U-vfzt3fHywik" TargetMode="External" /><Relationship Id="rId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2-11-13339830')" TargetMode="External" /><Relationship Id="rId2" Type="http://schemas.openxmlformats.org/officeDocument/2006/relationships/hyperlink" Target="javascript:%20consultaProceso('22-12-13359114')" TargetMode="External" /><Relationship Id="rId3" Type="http://schemas.openxmlformats.org/officeDocument/2006/relationships/hyperlink" Target="javascript:%20consultaProceso('22-21-32824')" TargetMode="External" /><Relationship Id="rId4" Type="http://schemas.openxmlformats.org/officeDocument/2006/relationships/hyperlink" Target="https://www.contratos.gov.co/consultas/detalleProceso.do?numConstancia=22-11-13339830&amp;g-recaptcha-response=03AIIukzhjXf7OJujX1B7h-VMq01dOqCeclC0qS8g0wbDa4QfRS-R8YrmEGeK5MQ8QeNByChi3cj4OvSpoDAMROJ9gjOTO9JA5suKbWPGTBw6s4eWln_qLFW07b9nv6R2PXY5Dnw4q3wZ49ECq2sNKz4Svmjeqvn5Tp-zI6AyQ2NHIRDZU-P5T9O6ppP938TjhUrpfJAca8VwlN-87EeZtHmLJ04XMymKJ56B2gIXiDTaOXLv1BTUVWdi2XddACpGc_3yZo7P9nlAkE2f2Voy3vk40IyQuFmbPHyrfEqjmSZblGhEtAUg5gHX-kwcs-nAmhCTbj-aWEwUSeklY_RPJYCqZUID-3oUChn2utw1rtegHdOBtiNFKpqXvsPQlKVDGfThc367dbieNMUTcFoISUvURxVdHcgTbGxcFJLcDy5B6vyGJmwW6v5VvVkiMObGHhW60UH1GjhLal6AfRdj0Jh_y3a2gw5_-FxPSJxzjwjaqdOIbbZremmwc_AbFkiIFEPhFuSZdtFUzGvqRB_ffDRT_sbxUecCvWA" TargetMode="External" /><Relationship Id="rId5" Type="http://schemas.openxmlformats.org/officeDocument/2006/relationships/hyperlink" Target="https://www.contratos.gov.co/consultas/detalleProceso.do?numConstancia=22-12-13359114&amp;g-recaptcha-response=03AIIukzhm9Wf5ZUc0FThZyHB6rE6M4f4IdOFWsNb0wNGbW361KRik828-q_0gcni4LyLl_aLyso0iegVB31K8EGX5Ko0DImuQTkxw39NAzaOHtQGjjeL7jhjHR1Qk9MNtD5vy927MCahEIdU3YxK7MFxm9gRm_l3DqJWwvdjRQ_RDWbmvamU-I0eTl1J_sdI5nP76oWn1IJiIhumqq4UxF7rGFbP33K5rrfKo5-OX_znHV1-iAmW0NlU1v7GotU4G_-4FBDa_E7W3Vw8T9puBGU40cMrIgiikxCqOQkyatIGIPZksEm_M9aHSo5uSo2Cx489_E70MBO9wP4U1RIEj7VyLCszQao2iWGsB1CVJrJSM4ZTRb3xoNdMmV97x7rHkf-1EG-iTznGne_kZqjGWxcsdeuuYB-Hw8f7HOOJvlhG-oxmSe1b9eocoV_ZC_p6S8-Aqs8ifyFBCmWvvorWlEHRRX6LYNvrW8e8-CZKb0D0h7V_eQz5P2SFOEAzvAGxPeXFaHKSMm6zLqRbq0GaYE3Lkpwe9fJdieQ" TargetMode="External" /><Relationship Id="rId6" Type="http://schemas.openxmlformats.org/officeDocument/2006/relationships/hyperlink" Target="https://www.contratos.gov.co/consultas/detalleProceso.do?numConstancia=22-21-32824&amp;g-recaptcha-response=03AIIukzhuv6cs8O9cAXFn6-7IirC3qrlRdsklHcDXVaCfbS3pHoOvnEQdVUy4DmqMeQJBT6TEOfh2iFnYYkaca2u8AUEihinJ3vTs6TGpaQ10vFLQLEEtar1t17flrrfCWr9TQ_Z0xnMRSJb5mVjfP7S22o34zQwauvKk6osYm1e0OhtujPuFN7PiAtM0_X6Or989W2sTtvns3igZmNQ38JBXHIo-0RItfQ_nyRDsAm3KewJXhn5VVn_hoHsY8QveWU0IHCCMKWz9QKW3v0KYuXcBtvCpc3p3ZtlvhNge_wX5sKHUJOWeqTowZ7tbr7EmpYBfIZop8mosXnT5TidaomGH4sPY82eIC86SGrBlkOzLA-gphkpW1IOz5S4n0yuWw0GmnTojbR5ALW4c1pjjDUXhkSfjyE2aNM9poN9t3miYLYZiZ005p3UjGspZd2IH924TA84XJSW88FpcFtowzYtRp6IbGZgnNg-MybrUdTpCO_q2lJSpF89NP4QEBvg89evCxxTA8pgGRc8nvMSyA_yinNSb-t5-Ow" TargetMode="Externa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86"/>
  <sheetViews>
    <sheetView showGridLines="0" zoomScale="70" zoomScaleNormal="70" zoomScaleSheetLayoutView="85" workbookViewId="0" topLeftCell="A1">
      <selection activeCell="E43" sqref="E43"/>
    </sheetView>
  </sheetViews>
  <sheetFormatPr defaultColWidth="11.421875" defaultRowHeight="15"/>
  <cols>
    <col min="1" max="1" width="152.57421875" style="0" customWidth="1"/>
    <col min="2" max="2" width="20.140625" style="93" bestFit="1" customWidth="1"/>
    <col min="3" max="3" width="30.00390625" style="84" bestFit="1" customWidth="1"/>
    <col min="4" max="4" width="21.00390625" style="93" customWidth="1"/>
    <col min="5" max="5" width="23.57421875" style="84" customWidth="1"/>
    <col min="6" max="6" width="23.28125" style="93" customWidth="1"/>
    <col min="7" max="7" width="27.421875" style="84" customWidth="1"/>
    <col min="8" max="8" width="24.140625" style="93" customWidth="1"/>
    <col min="9" max="9" width="27.00390625" style="84" customWidth="1"/>
    <col min="10" max="10" width="22.7109375" style="93" customWidth="1"/>
    <col min="11" max="11" width="27.7109375" style="84" customWidth="1"/>
    <col min="12" max="12" width="22.140625" style="93" customWidth="1"/>
    <col min="13" max="13" width="30.8515625" style="84" customWidth="1"/>
    <col min="14" max="14" width="11.7109375" style="93" bestFit="1" customWidth="1"/>
    <col min="15" max="15" width="25.140625" style="84" customWidth="1"/>
    <col min="16" max="16" width="11.7109375" style="93" bestFit="1" customWidth="1"/>
    <col min="17" max="17" width="33.28125" style="84" customWidth="1"/>
    <col min="18" max="18" width="14.7109375" style="93" customWidth="1"/>
    <col min="19" max="19" width="29.28125" style="84" customWidth="1"/>
    <col min="20" max="20" width="11.7109375" style="93" bestFit="1" customWidth="1"/>
    <col min="21" max="21" width="26.140625" style="84" customWidth="1"/>
    <col min="22" max="22" width="11.7109375" style="93" bestFit="1" customWidth="1"/>
    <col min="23" max="23" width="26.421875" style="84" customWidth="1"/>
    <col min="24" max="24" width="11.7109375" style="93" bestFit="1" customWidth="1"/>
    <col min="25" max="25" width="28.57421875" style="84" customWidth="1"/>
    <col min="26" max="26" width="11.7109375" style="93" bestFit="1" customWidth="1"/>
    <col min="27" max="27" width="31.421875" style="84" customWidth="1"/>
    <col min="28" max="28" width="17.7109375" style="93" customWidth="1"/>
    <col min="29" max="29" width="26.7109375" style="84" customWidth="1"/>
    <col min="30" max="30" width="11.7109375" style="93" bestFit="1" customWidth="1"/>
    <col min="31" max="31" width="27.7109375" style="84" customWidth="1"/>
    <col min="32" max="32" width="11.57421875" style="93" customWidth="1"/>
    <col min="33" max="33" width="24.7109375" style="84" customWidth="1"/>
    <col min="34" max="34" width="11.7109375" style="93" bestFit="1" customWidth="1"/>
    <col min="35" max="35" width="23.28125" style="84" bestFit="1" customWidth="1"/>
    <col min="36" max="36" width="11.7109375" style="93" bestFit="1" customWidth="1"/>
    <col min="37" max="37" width="23.28125" style="84" bestFit="1" customWidth="1"/>
  </cols>
  <sheetData>
    <row r="1" spans="1:3" ht="45.75" customHeight="1">
      <c r="A1" s="119" t="s">
        <v>35</v>
      </c>
      <c r="B1" s="119"/>
      <c r="C1" s="119"/>
    </row>
    <row r="2" spans="1:3" ht="33.75">
      <c r="A2" s="119" t="s">
        <v>102</v>
      </c>
      <c r="B2" s="119"/>
      <c r="C2" s="119"/>
    </row>
    <row r="3" ht="30.75" customHeight="1"/>
    <row r="4" ht="25.8">
      <c r="A4" s="7" t="s">
        <v>26</v>
      </c>
    </row>
    <row r="5" spans="1:65" s="5" customFormat="1" ht="31.5" customHeight="1">
      <c r="A5" s="8" t="s">
        <v>25</v>
      </c>
      <c r="B5" s="114" t="s">
        <v>49</v>
      </c>
      <c r="C5" s="114"/>
      <c r="D5" s="113" t="s">
        <v>103</v>
      </c>
      <c r="E5" s="114"/>
      <c r="F5" s="113" t="s">
        <v>90</v>
      </c>
      <c r="G5" s="114"/>
      <c r="H5" s="113" t="s">
        <v>75</v>
      </c>
      <c r="I5" s="114"/>
      <c r="J5" s="113" t="s">
        <v>73</v>
      </c>
      <c r="K5" s="114"/>
      <c r="L5" s="113" t="s">
        <v>70</v>
      </c>
      <c r="M5" s="114"/>
      <c r="N5" s="113" t="s">
        <v>68</v>
      </c>
      <c r="O5" s="114"/>
      <c r="P5" s="113" t="s">
        <v>67</v>
      </c>
      <c r="Q5" s="114"/>
      <c r="R5" s="113" t="s">
        <v>65</v>
      </c>
      <c r="S5" s="114"/>
      <c r="T5" s="113" t="s">
        <v>64</v>
      </c>
      <c r="U5" s="114"/>
      <c r="V5" s="113" t="s">
        <v>62</v>
      </c>
      <c r="W5" s="114"/>
      <c r="X5" s="113" t="s">
        <v>61</v>
      </c>
      <c r="Y5" s="114"/>
      <c r="Z5" s="113" t="s">
        <v>59</v>
      </c>
      <c r="AA5" s="114"/>
      <c r="AB5" s="113" t="s">
        <v>58</v>
      </c>
      <c r="AC5" s="114"/>
      <c r="AD5" s="113" t="s">
        <v>56</v>
      </c>
      <c r="AE5" s="114"/>
      <c r="AF5" s="113" t="s">
        <v>55</v>
      </c>
      <c r="AG5" s="114"/>
      <c r="AH5" s="113" t="s">
        <v>53</v>
      </c>
      <c r="AI5" s="114"/>
      <c r="AJ5" s="113" t="s">
        <v>51</v>
      </c>
      <c r="AK5" s="114"/>
      <c r="AL5" s="113" t="s">
        <v>47</v>
      </c>
      <c r="AM5" s="114"/>
      <c r="AN5" s="113" t="s">
        <v>48</v>
      </c>
      <c r="AO5" s="114"/>
      <c r="AP5" s="115"/>
      <c r="AQ5" s="116"/>
      <c r="AR5" s="115"/>
      <c r="AS5" s="116"/>
      <c r="AT5" s="115"/>
      <c r="AU5" s="116"/>
      <c r="AV5" s="115"/>
      <c r="AW5" s="116"/>
      <c r="AX5" s="115"/>
      <c r="AY5" s="116"/>
      <c r="AZ5" s="115"/>
      <c r="BA5" s="116"/>
      <c r="BB5" s="115"/>
      <c r="BC5" s="116"/>
      <c r="BD5" s="115"/>
      <c r="BE5" s="116"/>
      <c r="BF5" s="115"/>
      <c r="BG5" s="116"/>
      <c r="BH5" s="115"/>
      <c r="BI5" s="116"/>
      <c r="BJ5" s="115"/>
      <c r="BK5" s="116"/>
      <c r="BL5" s="115"/>
      <c r="BM5" s="115"/>
    </row>
    <row r="6" spans="2:65" s="5" customFormat="1" ht="32.25" customHeight="1">
      <c r="B6" s="94" t="s">
        <v>20</v>
      </c>
      <c r="C6" s="86" t="s">
        <v>21</v>
      </c>
      <c r="D6" s="94" t="s">
        <v>20</v>
      </c>
      <c r="E6" s="86" t="s">
        <v>21</v>
      </c>
      <c r="F6" s="94" t="s">
        <v>20</v>
      </c>
      <c r="G6" s="86" t="s">
        <v>21</v>
      </c>
      <c r="H6" s="94" t="s">
        <v>20</v>
      </c>
      <c r="I6" s="86" t="s">
        <v>21</v>
      </c>
      <c r="J6" s="94" t="s">
        <v>20</v>
      </c>
      <c r="K6" s="86" t="s">
        <v>21</v>
      </c>
      <c r="L6" s="94" t="s">
        <v>20</v>
      </c>
      <c r="M6" s="86" t="s">
        <v>21</v>
      </c>
      <c r="N6" s="94" t="s">
        <v>20</v>
      </c>
      <c r="O6" s="86" t="s">
        <v>21</v>
      </c>
      <c r="P6" s="94" t="s">
        <v>20</v>
      </c>
      <c r="Q6" s="86" t="s">
        <v>21</v>
      </c>
      <c r="R6" s="94" t="s">
        <v>20</v>
      </c>
      <c r="S6" s="86" t="s">
        <v>21</v>
      </c>
      <c r="T6" s="94" t="s">
        <v>20</v>
      </c>
      <c r="U6" s="86" t="s">
        <v>21</v>
      </c>
      <c r="V6" s="94" t="s">
        <v>20</v>
      </c>
      <c r="W6" s="86" t="s">
        <v>21</v>
      </c>
      <c r="X6" s="94" t="s">
        <v>20</v>
      </c>
      <c r="Y6" s="86" t="s">
        <v>21</v>
      </c>
      <c r="Z6" s="94" t="s">
        <v>20</v>
      </c>
      <c r="AA6" s="86" t="s">
        <v>21</v>
      </c>
      <c r="AB6" s="94" t="s">
        <v>20</v>
      </c>
      <c r="AC6" s="86" t="s">
        <v>21</v>
      </c>
      <c r="AD6" s="94" t="s">
        <v>20</v>
      </c>
      <c r="AE6" s="86" t="s">
        <v>21</v>
      </c>
      <c r="AF6" s="94" t="s">
        <v>20</v>
      </c>
      <c r="AG6" s="86" t="s">
        <v>21</v>
      </c>
      <c r="AH6" s="94" t="s">
        <v>20</v>
      </c>
      <c r="AI6" s="86" t="s">
        <v>21</v>
      </c>
      <c r="AJ6" s="94" t="s">
        <v>20</v>
      </c>
      <c r="AK6" s="86" t="s">
        <v>21</v>
      </c>
      <c r="AL6" s="94" t="s">
        <v>20</v>
      </c>
      <c r="AM6" s="86" t="s">
        <v>21</v>
      </c>
      <c r="AN6" s="94" t="s">
        <v>20</v>
      </c>
      <c r="AO6" s="86" t="s">
        <v>21</v>
      </c>
      <c r="AP6" s="4"/>
      <c r="AQ6" s="20"/>
      <c r="AR6" s="4"/>
      <c r="AS6" s="20"/>
      <c r="AT6" s="4"/>
      <c r="AU6" s="20"/>
      <c r="AV6" s="4"/>
      <c r="AW6" s="20"/>
      <c r="AX6" s="4"/>
      <c r="AY6" s="20"/>
      <c r="AZ6" s="4"/>
      <c r="BA6" s="20"/>
      <c r="BB6" s="4"/>
      <c r="BC6" s="20"/>
      <c r="BD6" s="4"/>
      <c r="BE6" s="20"/>
      <c r="BF6" s="4"/>
      <c r="BG6" s="20"/>
      <c r="BH6" s="4"/>
      <c r="BI6" s="20"/>
      <c r="BJ6" s="4"/>
      <c r="BK6" s="20"/>
      <c r="BL6" s="4"/>
      <c r="BM6" s="20"/>
    </row>
    <row r="7" spans="1:65" ht="21">
      <c r="A7" s="6" t="s">
        <v>17</v>
      </c>
      <c r="B7" s="95">
        <f>+AN7+AL7+AJ7+AH7+AF7+AD7+AB7+Z7+X7+V7+T7+R7+P7+N7+L7+J7+H7+F7+D7</f>
        <v>2</v>
      </c>
      <c r="C7" s="87">
        <f>+AO7+AM7+AK7+AI7+AG7+AE7+AC7+AA7+Y7+W7+U7+S7+Q7+O7+M7+K7+I7+G7+E7</f>
        <v>1891500000</v>
      </c>
      <c r="D7" s="17">
        <v>0</v>
      </c>
      <c r="E7" s="87">
        <v>0</v>
      </c>
      <c r="F7" s="17">
        <v>0</v>
      </c>
      <c r="G7" s="87">
        <v>0</v>
      </c>
      <c r="H7" s="17">
        <v>0</v>
      </c>
      <c r="I7" s="87">
        <v>0</v>
      </c>
      <c r="J7" s="17">
        <v>0</v>
      </c>
      <c r="K7" s="87">
        <v>0</v>
      </c>
      <c r="L7" s="17">
        <v>0</v>
      </c>
      <c r="M7" s="87">
        <v>0</v>
      </c>
      <c r="N7" s="17">
        <v>0</v>
      </c>
      <c r="O7" s="87">
        <v>0</v>
      </c>
      <c r="P7" s="17">
        <v>1</v>
      </c>
      <c r="Q7" s="87">
        <v>1245000000</v>
      </c>
      <c r="R7" s="17">
        <v>0</v>
      </c>
      <c r="S7" s="87">
        <v>0</v>
      </c>
      <c r="T7" s="17">
        <v>0</v>
      </c>
      <c r="U7" s="87">
        <v>0</v>
      </c>
      <c r="V7" s="17">
        <v>0</v>
      </c>
      <c r="W7" s="87">
        <v>0</v>
      </c>
      <c r="X7" s="17">
        <v>0</v>
      </c>
      <c r="Y7" s="87">
        <v>0</v>
      </c>
      <c r="Z7" s="17">
        <v>0</v>
      </c>
      <c r="AA7" s="87">
        <v>0</v>
      </c>
      <c r="AB7" s="17">
        <v>0</v>
      </c>
      <c r="AC7" s="87">
        <v>0</v>
      </c>
      <c r="AD7" s="17">
        <v>0</v>
      </c>
      <c r="AE7" s="87">
        <v>0</v>
      </c>
      <c r="AF7" s="17">
        <v>0</v>
      </c>
      <c r="AG7" s="87">
        <v>0</v>
      </c>
      <c r="AH7" s="17">
        <v>0</v>
      </c>
      <c r="AI7" s="87">
        <v>0</v>
      </c>
      <c r="AJ7" s="17">
        <v>1</v>
      </c>
      <c r="AK7" s="87">
        <v>646500000</v>
      </c>
      <c r="AL7" s="17">
        <v>0</v>
      </c>
      <c r="AM7" s="87">
        <v>0</v>
      </c>
      <c r="AN7" s="17">
        <v>0</v>
      </c>
      <c r="AO7" s="87">
        <v>0</v>
      </c>
      <c r="AP7" s="21"/>
      <c r="AQ7" s="22"/>
      <c r="AR7" s="21"/>
      <c r="AS7" s="22"/>
      <c r="AT7" s="21"/>
      <c r="AU7" s="22"/>
      <c r="AV7" s="21"/>
      <c r="AW7" s="22"/>
      <c r="AX7" s="23"/>
      <c r="AY7" s="22"/>
      <c r="AZ7" s="21"/>
      <c r="BA7" s="24"/>
      <c r="BB7" s="25"/>
      <c r="BC7" s="22"/>
      <c r="BD7" s="25"/>
      <c r="BE7" s="24"/>
      <c r="BF7" s="26"/>
      <c r="BG7" s="22"/>
      <c r="BH7" s="27"/>
      <c r="BI7" s="28"/>
      <c r="BJ7" s="27"/>
      <c r="BK7" s="28"/>
      <c r="BL7" s="27"/>
      <c r="BM7" s="28"/>
    </row>
    <row r="8" spans="1:65" ht="21">
      <c r="A8" s="6" t="s">
        <v>23</v>
      </c>
      <c r="B8" s="95">
        <f aca="true" t="shared" si="0" ref="B8:B11">+AN8+AL8+AJ8+AH8+AF8+AD8+AB8+Z8+X8+V8+T8+R8+P8+N8+L8+J8+H8+F8+D8</f>
        <v>7</v>
      </c>
      <c r="C8" s="87">
        <f aca="true" t="shared" si="1" ref="C8:C11">+AO8+AM8+AK8+AI8+AG8+AE8+AC8+AA8+Y8+W8+U8+S8+Q8+O8+M8+K8+I8+G8+E8</f>
        <v>1799904209</v>
      </c>
      <c r="D8" s="17">
        <v>0</v>
      </c>
      <c r="E8" s="87">
        <v>0</v>
      </c>
      <c r="F8" s="17">
        <v>1</v>
      </c>
      <c r="G8" s="87">
        <v>349978374</v>
      </c>
      <c r="H8" s="17">
        <v>4</v>
      </c>
      <c r="I8" s="87">
        <v>849978374</v>
      </c>
      <c r="J8" s="17">
        <v>0</v>
      </c>
      <c r="K8" s="87">
        <v>0</v>
      </c>
      <c r="L8" s="17">
        <v>1</v>
      </c>
      <c r="M8" s="87">
        <v>262998092</v>
      </c>
      <c r="N8" s="17">
        <v>0</v>
      </c>
      <c r="O8" s="87">
        <v>0</v>
      </c>
      <c r="P8" s="17">
        <v>0</v>
      </c>
      <c r="Q8" s="87">
        <v>0</v>
      </c>
      <c r="R8" s="17">
        <v>0</v>
      </c>
      <c r="S8" s="87">
        <v>0</v>
      </c>
      <c r="T8" s="17">
        <v>0</v>
      </c>
      <c r="U8" s="87">
        <v>0</v>
      </c>
      <c r="V8" s="17">
        <v>0</v>
      </c>
      <c r="W8" s="87">
        <v>0</v>
      </c>
      <c r="X8" s="17">
        <v>0</v>
      </c>
      <c r="Y8" s="87">
        <v>0</v>
      </c>
      <c r="Z8" s="17">
        <v>0</v>
      </c>
      <c r="AA8" s="87">
        <v>0</v>
      </c>
      <c r="AB8" s="17">
        <v>0</v>
      </c>
      <c r="AC8" s="87">
        <v>0</v>
      </c>
      <c r="AD8" s="17">
        <v>1</v>
      </c>
      <c r="AE8" s="87">
        <v>336949369</v>
      </c>
      <c r="AF8" s="17">
        <v>0</v>
      </c>
      <c r="AG8" s="87">
        <v>0</v>
      </c>
      <c r="AH8" s="17">
        <v>0</v>
      </c>
      <c r="AI8" s="87">
        <v>0</v>
      </c>
      <c r="AJ8" s="17">
        <v>0</v>
      </c>
      <c r="AK8" s="87">
        <v>0</v>
      </c>
      <c r="AL8" s="17">
        <v>0</v>
      </c>
      <c r="AM8" s="87">
        <v>0</v>
      </c>
      <c r="AN8" s="17">
        <v>0</v>
      </c>
      <c r="AO8" s="87">
        <v>0</v>
      </c>
      <c r="AP8" s="21"/>
      <c r="AQ8" s="22"/>
      <c r="AR8" s="21"/>
      <c r="AS8" s="22"/>
      <c r="AT8" s="21"/>
      <c r="AU8" s="22"/>
      <c r="AV8" s="21"/>
      <c r="AW8" s="22"/>
      <c r="AX8" s="23"/>
      <c r="AY8" s="22"/>
      <c r="AZ8" s="21"/>
      <c r="BA8" s="24"/>
      <c r="BB8" s="25"/>
      <c r="BC8" s="22"/>
      <c r="BD8" s="25"/>
      <c r="BE8" s="24"/>
      <c r="BF8" s="26"/>
      <c r="BG8" s="22"/>
      <c r="BH8" s="27"/>
      <c r="BI8" s="28"/>
      <c r="BJ8" s="27"/>
      <c r="BK8" s="28"/>
      <c r="BL8" s="27"/>
      <c r="BM8" s="28"/>
    </row>
    <row r="9" spans="1:65" ht="21">
      <c r="A9" s="6" t="s">
        <v>22</v>
      </c>
      <c r="B9" s="95">
        <f t="shared" si="0"/>
        <v>5</v>
      </c>
      <c r="C9" s="87">
        <f t="shared" si="1"/>
        <v>6035374723</v>
      </c>
      <c r="D9" s="17">
        <v>1</v>
      </c>
      <c r="E9" s="87">
        <v>314320600</v>
      </c>
      <c r="F9" s="17">
        <v>1</v>
      </c>
      <c r="G9" s="87">
        <v>146816036</v>
      </c>
      <c r="H9" s="17">
        <v>0</v>
      </c>
      <c r="I9" s="87">
        <v>0</v>
      </c>
      <c r="J9" s="17">
        <v>0</v>
      </c>
      <c r="K9" s="87">
        <v>0</v>
      </c>
      <c r="L9" s="17">
        <v>0</v>
      </c>
      <c r="M9" s="87">
        <v>0</v>
      </c>
      <c r="N9" s="17">
        <v>0</v>
      </c>
      <c r="O9" s="87">
        <v>0</v>
      </c>
      <c r="P9" s="17">
        <v>0</v>
      </c>
      <c r="Q9" s="87">
        <v>0</v>
      </c>
      <c r="R9" s="17">
        <v>1</v>
      </c>
      <c r="S9" s="87">
        <v>4783892708</v>
      </c>
      <c r="T9" s="17">
        <v>0</v>
      </c>
      <c r="U9" s="87">
        <v>0</v>
      </c>
      <c r="V9" s="17">
        <v>0</v>
      </c>
      <c r="W9" s="87">
        <v>0</v>
      </c>
      <c r="X9" s="17">
        <v>0</v>
      </c>
      <c r="Y9" s="87">
        <v>0</v>
      </c>
      <c r="Z9" s="17">
        <v>0</v>
      </c>
      <c r="AA9" s="87">
        <v>0</v>
      </c>
      <c r="AB9" s="17">
        <v>0</v>
      </c>
      <c r="AC9" s="87">
        <v>0</v>
      </c>
      <c r="AD9" s="17">
        <v>1</v>
      </c>
      <c r="AE9" s="87">
        <v>500000000</v>
      </c>
      <c r="AF9" s="17">
        <v>0</v>
      </c>
      <c r="AG9" s="87">
        <v>0</v>
      </c>
      <c r="AH9" s="17">
        <v>1</v>
      </c>
      <c r="AI9" s="87">
        <v>290345379</v>
      </c>
      <c r="AJ9" s="17">
        <v>0</v>
      </c>
      <c r="AK9" s="87">
        <v>0</v>
      </c>
      <c r="AL9" s="17">
        <v>0</v>
      </c>
      <c r="AM9" s="87">
        <v>0</v>
      </c>
      <c r="AN9" s="17">
        <v>0</v>
      </c>
      <c r="AO9" s="87">
        <v>0</v>
      </c>
      <c r="AP9" s="21"/>
      <c r="AQ9" s="22"/>
      <c r="AR9" s="21"/>
      <c r="AS9" s="22"/>
      <c r="AT9" s="21"/>
      <c r="AU9" s="22"/>
      <c r="AV9" s="21"/>
      <c r="AW9" s="22"/>
      <c r="AX9" s="23"/>
      <c r="AY9" s="22"/>
      <c r="AZ9" s="21"/>
      <c r="BA9" s="24"/>
      <c r="BB9" s="25"/>
      <c r="BC9" s="22"/>
      <c r="BD9" s="25"/>
      <c r="BE9" s="24"/>
      <c r="BF9" s="26"/>
      <c r="BG9" s="22"/>
      <c r="BH9" s="27"/>
      <c r="BI9" s="28"/>
      <c r="BJ9" s="27"/>
      <c r="BK9" s="28"/>
      <c r="BL9" s="27"/>
      <c r="BM9" s="28"/>
    </row>
    <row r="10" spans="1:65" ht="21">
      <c r="A10" s="6" t="s">
        <v>18</v>
      </c>
      <c r="B10" s="95">
        <f t="shared" si="0"/>
        <v>75</v>
      </c>
      <c r="C10" s="87">
        <f t="shared" si="1"/>
        <v>1212635816992.5</v>
      </c>
      <c r="D10" s="17">
        <v>8</v>
      </c>
      <c r="E10" s="87">
        <v>57118333783</v>
      </c>
      <c r="F10" s="17">
        <v>3</v>
      </c>
      <c r="G10" s="87">
        <v>2878772430</v>
      </c>
      <c r="H10" s="17">
        <v>7</v>
      </c>
      <c r="I10" s="87">
        <v>5910318161</v>
      </c>
      <c r="J10" s="17">
        <v>6</v>
      </c>
      <c r="K10" s="87">
        <v>30359198609</v>
      </c>
      <c r="L10" s="17">
        <v>5</v>
      </c>
      <c r="M10" s="87">
        <v>31772080282</v>
      </c>
      <c r="N10" s="17">
        <v>0</v>
      </c>
      <c r="O10" s="87">
        <v>0</v>
      </c>
      <c r="P10" s="17">
        <v>0</v>
      </c>
      <c r="Q10" s="87">
        <v>0</v>
      </c>
      <c r="R10" s="17">
        <v>7</v>
      </c>
      <c r="S10" s="87">
        <v>4829145570</v>
      </c>
      <c r="T10" s="17">
        <v>14</v>
      </c>
      <c r="U10" s="87">
        <v>926067584416</v>
      </c>
      <c r="V10" s="17">
        <v>0</v>
      </c>
      <c r="W10" s="87">
        <v>0</v>
      </c>
      <c r="X10" s="17">
        <v>0</v>
      </c>
      <c r="Y10" s="87">
        <v>0</v>
      </c>
      <c r="Z10" s="17">
        <v>0</v>
      </c>
      <c r="AA10" s="87">
        <v>0</v>
      </c>
      <c r="AB10" s="17">
        <v>1</v>
      </c>
      <c r="AC10" s="87">
        <v>1124997536</v>
      </c>
      <c r="AD10" s="17">
        <v>2</v>
      </c>
      <c r="AE10" s="87">
        <v>2719638888</v>
      </c>
      <c r="AF10" s="17">
        <v>7</v>
      </c>
      <c r="AG10" s="87">
        <v>114884749111</v>
      </c>
      <c r="AH10" s="17">
        <v>4</v>
      </c>
      <c r="AI10" s="87">
        <v>8387272784</v>
      </c>
      <c r="AJ10" s="17">
        <v>6</v>
      </c>
      <c r="AK10" s="87">
        <v>2882134395</v>
      </c>
      <c r="AL10" s="17">
        <v>2</v>
      </c>
      <c r="AM10" s="87">
        <v>18988313943</v>
      </c>
      <c r="AN10" s="17">
        <v>3</v>
      </c>
      <c r="AO10" s="87">
        <v>4713277084.5</v>
      </c>
      <c r="AP10" s="21"/>
      <c r="AQ10" s="22"/>
      <c r="AR10" s="21"/>
      <c r="AS10" s="22"/>
      <c r="AT10" s="21"/>
      <c r="AU10" s="22"/>
      <c r="AV10" s="21"/>
      <c r="AW10" s="22"/>
      <c r="AX10" s="23"/>
      <c r="AY10" s="22"/>
      <c r="AZ10" s="21"/>
      <c r="BA10" s="24"/>
      <c r="BB10" s="25"/>
      <c r="BC10" s="22"/>
      <c r="BD10" s="25"/>
      <c r="BE10" s="24"/>
      <c r="BF10" s="26"/>
      <c r="BG10" s="22"/>
      <c r="BH10" s="27"/>
      <c r="BI10" s="28"/>
      <c r="BJ10" s="27"/>
      <c r="BK10" s="28"/>
      <c r="BL10" s="27"/>
      <c r="BM10" s="28"/>
    </row>
    <row r="11" spans="1:65" ht="21">
      <c r="A11" s="6" t="s">
        <v>19</v>
      </c>
      <c r="B11" s="95">
        <f t="shared" si="0"/>
        <v>39</v>
      </c>
      <c r="C11" s="87">
        <f t="shared" si="1"/>
        <v>106408589583</v>
      </c>
      <c r="D11" s="17">
        <v>3</v>
      </c>
      <c r="E11" s="87">
        <v>15290005418</v>
      </c>
      <c r="F11" s="17">
        <v>5</v>
      </c>
      <c r="G11" s="87">
        <v>1870095101</v>
      </c>
      <c r="H11" s="17">
        <v>5</v>
      </c>
      <c r="I11" s="87">
        <v>1870095101</v>
      </c>
      <c r="J11" s="17">
        <v>2</v>
      </c>
      <c r="K11" s="87">
        <v>959853862</v>
      </c>
      <c r="L11" s="17">
        <v>2</v>
      </c>
      <c r="M11" s="87">
        <v>657404284</v>
      </c>
      <c r="N11" s="17">
        <v>0</v>
      </c>
      <c r="O11" s="87">
        <v>0</v>
      </c>
      <c r="P11" s="17">
        <v>0</v>
      </c>
      <c r="Q11" s="87">
        <v>0</v>
      </c>
      <c r="R11" s="17">
        <v>0</v>
      </c>
      <c r="S11" s="87">
        <v>0</v>
      </c>
      <c r="T11" s="17">
        <v>0</v>
      </c>
      <c r="U11" s="87">
        <v>0</v>
      </c>
      <c r="V11" s="17">
        <v>0</v>
      </c>
      <c r="W11" s="87">
        <v>0</v>
      </c>
      <c r="X11" s="17">
        <v>0</v>
      </c>
      <c r="Y11" s="87">
        <v>0</v>
      </c>
      <c r="Z11" s="17">
        <v>0</v>
      </c>
      <c r="AA11" s="87">
        <v>0</v>
      </c>
      <c r="AB11" s="17">
        <v>0</v>
      </c>
      <c r="AC11" s="87">
        <v>0</v>
      </c>
      <c r="AD11" s="17">
        <v>0</v>
      </c>
      <c r="AE11" s="87">
        <v>0</v>
      </c>
      <c r="AF11" s="17">
        <v>0</v>
      </c>
      <c r="AG11" s="87">
        <v>0</v>
      </c>
      <c r="AH11" s="17">
        <v>5</v>
      </c>
      <c r="AI11" s="87">
        <v>5009480749</v>
      </c>
      <c r="AJ11" s="17">
        <v>11</v>
      </c>
      <c r="AK11" s="87">
        <v>35963446304</v>
      </c>
      <c r="AL11" s="17">
        <v>5</v>
      </c>
      <c r="AM11" s="87">
        <v>4841664013</v>
      </c>
      <c r="AN11" s="17">
        <v>1</v>
      </c>
      <c r="AO11" s="87">
        <v>39946544751</v>
      </c>
      <c r="AP11" s="21"/>
      <c r="AQ11" s="22"/>
      <c r="AR11" s="21"/>
      <c r="AS11" s="22"/>
      <c r="AT11" s="21"/>
      <c r="AU11" s="22"/>
      <c r="AV11" s="21"/>
      <c r="AW11" s="22"/>
      <c r="AX11" s="23"/>
      <c r="AY11" s="22"/>
      <c r="AZ11" s="21"/>
      <c r="BA11" s="24"/>
      <c r="BB11" s="25"/>
      <c r="BC11" s="22"/>
      <c r="BD11" s="25"/>
      <c r="BE11" s="24"/>
      <c r="BF11" s="26"/>
      <c r="BG11" s="22"/>
      <c r="BH11" s="27"/>
      <c r="BI11" s="28"/>
      <c r="BJ11" s="27"/>
      <c r="BK11" s="28"/>
      <c r="BL11" s="27"/>
      <c r="BM11" s="28"/>
    </row>
    <row r="12" spans="1:65" ht="21">
      <c r="A12" s="9" t="s">
        <v>31</v>
      </c>
      <c r="B12" s="96">
        <f aca="true" t="shared" si="2" ref="B12:AN12">SUM(B7:B11)</f>
        <v>128</v>
      </c>
      <c r="C12" s="88">
        <f t="shared" si="2"/>
        <v>1328771185507.5</v>
      </c>
      <c r="D12" s="18">
        <f>SUM(D7:D11)</f>
        <v>12</v>
      </c>
      <c r="E12" s="88">
        <f>SUM(E7:E11)</f>
        <v>72722659801</v>
      </c>
      <c r="F12" s="18">
        <f>SUM(F7:F11)</f>
        <v>10</v>
      </c>
      <c r="G12" s="88">
        <f>SUM(G7:G11)</f>
        <v>5245661941</v>
      </c>
      <c r="H12" s="18">
        <f>SUM(H7:H11)</f>
        <v>16</v>
      </c>
      <c r="I12" s="88">
        <f>SUM(I7:I11)</f>
        <v>8630391636</v>
      </c>
      <c r="J12" s="18">
        <f aca="true" t="shared" si="3" ref="J12:O12">SUM(J7:J11)</f>
        <v>8</v>
      </c>
      <c r="K12" s="88">
        <f t="shared" si="3"/>
        <v>31319052471</v>
      </c>
      <c r="L12" s="18">
        <f t="shared" si="3"/>
        <v>8</v>
      </c>
      <c r="M12" s="88">
        <f t="shared" si="3"/>
        <v>32692482658</v>
      </c>
      <c r="N12" s="18">
        <f t="shared" si="3"/>
        <v>0</v>
      </c>
      <c r="O12" s="88">
        <f t="shared" si="3"/>
        <v>0</v>
      </c>
      <c r="P12" s="18">
        <f aca="true" t="shared" si="4" ref="P12:U12">SUM(P7:P11)</f>
        <v>1</v>
      </c>
      <c r="Q12" s="88">
        <f t="shared" si="4"/>
        <v>1245000000</v>
      </c>
      <c r="R12" s="18">
        <f t="shared" si="4"/>
        <v>8</v>
      </c>
      <c r="S12" s="88">
        <f t="shared" si="4"/>
        <v>9613038278</v>
      </c>
      <c r="T12" s="18">
        <f t="shared" si="4"/>
        <v>14</v>
      </c>
      <c r="U12" s="88">
        <f t="shared" si="4"/>
        <v>926067584416</v>
      </c>
      <c r="V12" s="18">
        <v>0</v>
      </c>
      <c r="W12" s="88">
        <v>0</v>
      </c>
      <c r="X12" s="18">
        <v>0</v>
      </c>
      <c r="Y12" s="88">
        <v>0</v>
      </c>
      <c r="Z12" s="18">
        <v>0</v>
      </c>
      <c r="AA12" s="88">
        <v>0</v>
      </c>
      <c r="AB12" s="18">
        <f aca="true" t="shared" si="5" ref="AB12:AG12">SUM(AB7:AB11)</f>
        <v>1</v>
      </c>
      <c r="AC12" s="88">
        <f t="shared" si="5"/>
        <v>1124997536</v>
      </c>
      <c r="AD12" s="18">
        <f t="shared" si="5"/>
        <v>4</v>
      </c>
      <c r="AE12" s="88">
        <f t="shared" si="5"/>
        <v>3556588257</v>
      </c>
      <c r="AF12" s="18">
        <f t="shared" si="5"/>
        <v>7</v>
      </c>
      <c r="AG12" s="88">
        <f t="shared" si="5"/>
        <v>114884749111</v>
      </c>
      <c r="AH12" s="18">
        <f aca="true" t="shared" si="6" ref="AH12:AM12">SUM(AH7:AH11)</f>
        <v>10</v>
      </c>
      <c r="AI12" s="88">
        <f t="shared" si="6"/>
        <v>13687098912</v>
      </c>
      <c r="AJ12" s="18">
        <f t="shared" si="6"/>
        <v>18</v>
      </c>
      <c r="AK12" s="88">
        <f t="shared" si="6"/>
        <v>39492080699</v>
      </c>
      <c r="AL12" s="18">
        <f t="shared" si="6"/>
        <v>7</v>
      </c>
      <c r="AM12" s="88">
        <f t="shared" si="6"/>
        <v>23829977956</v>
      </c>
      <c r="AN12" s="18">
        <f t="shared" si="2"/>
        <v>4</v>
      </c>
      <c r="AO12" s="88">
        <f>SUM(AO7:AO11)</f>
        <v>44659821835.5</v>
      </c>
      <c r="AP12" s="29"/>
      <c r="AQ12" s="30"/>
      <c r="AR12" s="29"/>
      <c r="AS12" s="30"/>
      <c r="AT12" s="29"/>
      <c r="AU12" s="30"/>
      <c r="AV12" s="29"/>
      <c r="AW12" s="30"/>
      <c r="AX12" s="31"/>
      <c r="AY12" s="30"/>
      <c r="AZ12" s="29"/>
      <c r="BA12" s="32"/>
      <c r="BB12" s="33"/>
      <c r="BC12" s="30"/>
      <c r="BD12" s="33"/>
      <c r="BE12" s="32"/>
      <c r="BF12" s="34"/>
      <c r="BG12" s="30"/>
      <c r="BH12" s="35"/>
      <c r="BI12" s="36"/>
      <c r="BJ12" s="35"/>
      <c r="BK12" s="36"/>
      <c r="BL12" s="35"/>
      <c r="BM12" s="36"/>
    </row>
    <row r="15" ht="25.8">
      <c r="A15" s="7" t="s">
        <v>28</v>
      </c>
    </row>
    <row r="16" spans="1:66" s="5" customFormat="1" ht="31.5" customHeight="1">
      <c r="A16" s="8" t="s">
        <v>29</v>
      </c>
      <c r="B16" s="114" t="s">
        <v>49</v>
      </c>
      <c r="C16" s="114"/>
      <c r="D16" s="113" t="s">
        <v>103</v>
      </c>
      <c r="E16" s="114"/>
      <c r="F16" s="113" t="s">
        <v>90</v>
      </c>
      <c r="G16" s="114"/>
      <c r="H16" s="113" t="s">
        <v>75</v>
      </c>
      <c r="I16" s="114"/>
      <c r="J16" s="113" t="s">
        <v>73</v>
      </c>
      <c r="K16" s="114"/>
      <c r="L16" s="113" t="s">
        <v>70</v>
      </c>
      <c r="M16" s="114"/>
      <c r="N16" s="113" t="s">
        <v>68</v>
      </c>
      <c r="O16" s="114"/>
      <c r="P16" s="113" t="s">
        <v>67</v>
      </c>
      <c r="Q16" s="114"/>
      <c r="R16" s="113" t="s">
        <v>65</v>
      </c>
      <c r="S16" s="114"/>
      <c r="T16" s="113" t="s">
        <v>64</v>
      </c>
      <c r="U16" s="114"/>
      <c r="V16" s="113" t="s">
        <v>62</v>
      </c>
      <c r="W16" s="114"/>
      <c r="X16" s="113" t="s">
        <v>61</v>
      </c>
      <c r="Y16" s="114"/>
      <c r="Z16" s="113" t="s">
        <v>59</v>
      </c>
      <c r="AA16" s="114"/>
      <c r="AB16" s="113" t="s">
        <v>58</v>
      </c>
      <c r="AC16" s="114"/>
      <c r="AD16" s="113" t="s">
        <v>56</v>
      </c>
      <c r="AE16" s="114"/>
      <c r="AF16" s="117" t="s">
        <v>55</v>
      </c>
      <c r="AG16" s="118"/>
      <c r="AH16" s="113" t="s">
        <v>53</v>
      </c>
      <c r="AI16" s="114"/>
      <c r="AJ16" s="113" t="s">
        <v>51</v>
      </c>
      <c r="AK16" s="114"/>
      <c r="AL16" s="113" t="s">
        <v>47</v>
      </c>
      <c r="AM16" s="114"/>
      <c r="AN16" s="113" t="s">
        <v>47</v>
      </c>
      <c r="AO16" s="114"/>
      <c r="AP16" s="115"/>
      <c r="AQ16" s="116"/>
      <c r="AR16" s="115"/>
      <c r="AS16" s="116"/>
      <c r="AT16" s="115"/>
      <c r="AU16" s="116"/>
      <c r="AV16" s="115"/>
      <c r="AW16" s="116"/>
      <c r="AX16" s="115"/>
      <c r="AY16" s="116"/>
      <c r="AZ16" s="115"/>
      <c r="BA16" s="116"/>
      <c r="BB16" s="115"/>
      <c r="BC16" s="116"/>
      <c r="BD16" s="115"/>
      <c r="BE16" s="116"/>
      <c r="BF16" s="115"/>
      <c r="BG16" s="116"/>
      <c r="BH16" s="115"/>
      <c r="BI16" s="116"/>
      <c r="BJ16" s="115"/>
      <c r="BK16" s="116"/>
      <c r="BL16" s="115"/>
      <c r="BM16" s="115"/>
      <c r="BN16"/>
    </row>
    <row r="17" spans="2:66" s="5" customFormat="1" ht="32.25" customHeight="1">
      <c r="B17" s="94" t="s">
        <v>20</v>
      </c>
      <c r="C17" s="86" t="s">
        <v>21</v>
      </c>
      <c r="D17" s="94" t="s">
        <v>20</v>
      </c>
      <c r="E17" s="86" t="s">
        <v>21</v>
      </c>
      <c r="F17" s="94" t="s">
        <v>20</v>
      </c>
      <c r="G17" s="86" t="s">
        <v>21</v>
      </c>
      <c r="H17" s="94" t="s">
        <v>20</v>
      </c>
      <c r="I17" s="86" t="s">
        <v>21</v>
      </c>
      <c r="J17" s="94" t="s">
        <v>20</v>
      </c>
      <c r="K17" s="86" t="s">
        <v>21</v>
      </c>
      <c r="L17" s="94" t="s">
        <v>20</v>
      </c>
      <c r="M17" s="86" t="s">
        <v>21</v>
      </c>
      <c r="N17" s="94" t="s">
        <v>20</v>
      </c>
      <c r="O17" s="86" t="s">
        <v>21</v>
      </c>
      <c r="P17" s="94" t="s">
        <v>20</v>
      </c>
      <c r="Q17" s="86" t="s">
        <v>21</v>
      </c>
      <c r="R17" s="94" t="s">
        <v>20</v>
      </c>
      <c r="S17" s="86" t="s">
        <v>21</v>
      </c>
      <c r="T17" s="94" t="s">
        <v>20</v>
      </c>
      <c r="U17" s="86" t="s">
        <v>21</v>
      </c>
      <c r="V17" s="94" t="s">
        <v>20</v>
      </c>
      <c r="W17" s="86" t="s">
        <v>21</v>
      </c>
      <c r="X17" s="94" t="s">
        <v>20</v>
      </c>
      <c r="Y17" s="86" t="s">
        <v>21</v>
      </c>
      <c r="Z17" s="94" t="s">
        <v>20</v>
      </c>
      <c r="AA17" s="86" t="s">
        <v>21</v>
      </c>
      <c r="AB17" s="94" t="s">
        <v>20</v>
      </c>
      <c r="AC17" s="86" t="s">
        <v>21</v>
      </c>
      <c r="AD17" s="94" t="s">
        <v>20</v>
      </c>
      <c r="AE17" s="86" t="s">
        <v>21</v>
      </c>
      <c r="AF17" s="94" t="s">
        <v>20</v>
      </c>
      <c r="AG17" s="86" t="s">
        <v>21</v>
      </c>
      <c r="AH17" s="94" t="s">
        <v>20</v>
      </c>
      <c r="AI17" s="86" t="s">
        <v>21</v>
      </c>
      <c r="AJ17" s="94" t="s">
        <v>20</v>
      </c>
      <c r="AK17" s="86" t="s">
        <v>21</v>
      </c>
      <c r="AL17" s="94" t="s">
        <v>20</v>
      </c>
      <c r="AM17" s="86" t="s">
        <v>21</v>
      </c>
      <c r="AN17" s="94" t="s">
        <v>20</v>
      </c>
      <c r="AO17" s="86" t="s">
        <v>21</v>
      </c>
      <c r="AP17" s="4"/>
      <c r="AQ17" s="20"/>
      <c r="AR17" s="4"/>
      <c r="AS17" s="20"/>
      <c r="AT17" s="4"/>
      <c r="AU17" s="20"/>
      <c r="AV17" s="4"/>
      <c r="AW17" s="20"/>
      <c r="AX17" s="4"/>
      <c r="AY17" s="20"/>
      <c r="AZ17" s="4"/>
      <c r="BA17" s="20"/>
      <c r="BB17" s="4"/>
      <c r="BC17" s="20"/>
      <c r="BD17" s="4"/>
      <c r="BE17" s="20"/>
      <c r="BF17" s="4"/>
      <c r="BG17" s="20"/>
      <c r="BH17" s="4"/>
      <c r="BI17" s="20"/>
      <c r="BJ17" s="4"/>
      <c r="BK17" s="20"/>
      <c r="BL17" s="4"/>
      <c r="BM17" s="20"/>
      <c r="BN17"/>
    </row>
    <row r="18" spans="1:65" ht="21" customHeight="1">
      <c r="A18" s="6" t="s">
        <v>17</v>
      </c>
      <c r="B18" s="95">
        <f>+AN18+AL18+AJ18+AH18+AF18+AD18+AB18+Z18+X18+V18+T18+R18+P18+N18+J18+H18+F18+D18</f>
        <v>0</v>
      </c>
      <c r="C18" s="87">
        <f>+AO18+AM18+AK18+AI18+AG18+AE18+AC18+AA18+Y18+W18+U18+S18+Q18+O18+K18+I18+G18+E18</f>
        <v>0</v>
      </c>
      <c r="D18" s="17">
        <v>0</v>
      </c>
      <c r="E18" s="87">
        <v>0</v>
      </c>
      <c r="F18" s="17">
        <v>0</v>
      </c>
      <c r="G18" s="87">
        <v>0</v>
      </c>
      <c r="H18" s="17">
        <v>0</v>
      </c>
      <c r="I18" s="87">
        <v>0</v>
      </c>
      <c r="J18" s="17">
        <v>0</v>
      </c>
      <c r="K18" s="87">
        <v>0</v>
      </c>
      <c r="L18" s="17">
        <v>0</v>
      </c>
      <c r="M18" s="87">
        <v>0</v>
      </c>
      <c r="N18" s="17">
        <v>0</v>
      </c>
      <c r="O18" s="87">
        <v>0</v>
      </c>
      <c r="P18" s="17">
        <v>0</v>
      </c>
      <c r="Q18" s="87">
        <v>0</v>
      </c>
      <c r="R18" s="17">
        <v>0</v>
      </c>
      <c r="S18" s="87">
        <v>0</v>
      </c>
      <c r="T18" s="17">
        <v>0</v>
      </c>
      <c r="U18" s="87">
        <v>0</v>
      </c>
      <c r="V18" s="17">
        <v>0</v>
      </c>
      <c r="W18" s="87">
        <v>0</v>
      </c>
      <c r="X18" s="17">
        <v>0</v>
      </c>
      <c r="Y18" s="87">
        <v>0</v>
      </c>
      <c r="Z18" s="17">
        <v>0</v>
      </c>
      <c r="AA18" s="87">
        <v>0</v>
      </c>
      <c r="AB18" s="17">
        <v>0</v>
      </c>
      <c r="AC18" s="87">
        <v>0</v>
      </c>
      <c r="AD18" s="17">
        <v>0</v>
      </c>
      <c r="AE18" s="87">
        <v>0</v>
      </c>
      <c r="AF18" s="17">
        <v>0</v>
      </c>
      <c r="AG18" s="87">
        <v>0</v>
      </c>
      <c r="AH18" s="17">
        <v>0</v>
      </c>
      <c r="AI18" s="87">
        <v>0</v>
      </c>
      <c r="AJ18" s="17">
        <v>0</v>
      </c>
      <c r="AK18" s="87">
        <v>0</v>
      </c>
      <c r="AL18" s="17">
        <v>0</v>
      </c>
      <c r="AM18" s="87">
        <v>0</v>
      </c>
      <c r="AN18" s="17">
        <v>0</v>
      </c>
      <c r="AO18" s="87">
        <v>0</v>
      </c>
      <c r="AP18" s="21"/>
      <c r="AQ18" s="22"/>
      <c r="AR18" s="21"/>
      <c r="AS18" s="22"/>
      <c r="AT18" s="21"/>
      <c r="AU18" s="24"/>
      <c r="AV18" s="21"/>
      <c r="AW18" s="22"/>
      <c r="AX18" s="23"/>
      <c r="AY18" s="22"/>
      <c r="AZ18" s="21"/>
      <c r="BA18" s="24"/>
      <c r="BB18" s="21"/>
      <c r="BC18" s="22"/>
      <c r="BD18" s="25"/>
      <c r="BE18" s="24"/>
      <c r="BF18" s="26"/>
      <c r="BG18" s="24"/>
      <c r="BH18" s="27"/>
      <c r="BI18" s="28"/>
      <c r="BJ18" s="27"/>
      <c r="BK18" s="28"/>
      <c r="BL18" s="27"/>
      <c r="BM18" s="28"/>
    </row>
    <row r="19" spans="1:65" ht="21">
      <c r="A19" s="6" t="s">
        <v>23</v>
      </c>
      <c r="B19" s="95">
        <f aca="true" t="shared" si="7" ref="B19:B22">+AN19+AL19+AJ19+AH19+AF19+AD19+AB19+Z19+X19+V19+T19+R19+P19+N19+J19+H19+F19+D19</f>
        <v>4</v>
      </c>
      <c r="C19" s="87">
        <f aca="true" t="shared" si="8" ref="C19:C22">+AO19+AM19+AK19+AI19+AG19+AE19+AC19+AA19+Y19+W19+U19+S19+Q19+O19+K19+I19+G19+E19</f>
        <v>498909486</v>
      </c>
      <c r="D19" s="17">
        <v>0</v>
      </c>
      <c r="E19" s="87">
        <v>0</v>
      </c>
      <c r="F19" s="17">
        <v>0</v>
      </c>
      <c r="G19" s="87">
        <v>0</v>
      </c>
      <c r="H19" s="17">
        <v>1</v>
      </c>
      <c r="I19" s="87">
        <v>11297000</v>
      </c>
      <c r="J19" s="17">
        <v>2</v>
      </c>
      <c r="K19" s="87">
        <v>208892824</v>
      </c>
      <c r="L19" s="17">
        <v>0</v>
      </c>
      <c r="M19" s="87">
        <v>0</v>
      </c>
      <c r="N19" s="17">
        <v>0</v>
      </c>
      <c r="O19" s="87">
        <v>0</v>
      </c>
      <c r="P19" s="17">
        <v>0</v>
      </c>
      <c r="Q19" s="87">
        <v>0</v>
      </c>
      <c r="R19" s="17">
        <v>0</v>
      </c>
      <c r="S19" s="87">
        <v>0</v>
      </c>
      <c r="T19" s="17">
        <v>1</v>
      </c>
      <c r="U19" s="87">
        <v>278719662</v>
      </c>
      <c r="V19" s="17">
        <v>0</v>
      </c>
      <c r="W19" s="87">
        <v>0</v>
      </c>
      <c r="X19" s="17">
        <v>0</v>
      </c>
      <c r="Y19" s="87">
        <v>0</v>
      </c>
      <c r="Z19" s="17">
        <v>0</v>
      </c>
      <c r="AA19" s="87">
        <v>0</v>
      </c>
      <c r="AB19" s="17">
        <v>0</v>
      </c>
      <c r="AC19" s="87">
        <v>0</v>
      </c>
      <c r="AD19" s="17">
        <v>0</v>
      </c>
      <c r="AE19" s="87">
        <v>0</v>
      </c>
      <c r="AF19" s="17">
        <v>0</v>
      </c>
      <c r="AG19" s="87">
        <v>0</v>
      </c>
      <c r="AH19" s="17">
        <v>0</v>
      </c>
      <c r="AI19" s="87">
        <v>0</v>
      </c>
      <c r="AJ19" s="17">
        <v>0</v>
      </c>
      <c r="AK19" s="87">
        <v>0</v>
      </c>
      <c r="AL19" s="17">
        <v>0</v>
      </c>
      <c r="AM19" s="87">
        <v>0</v>
      </c>
      <c r="AN19" s="17">
        <v>0</v>
      </c>
      <c r="AO19" s="87">
        <v>0</v>
      </c>
      <c r="AP19" s="21"/>
      <c r="AQ19" s="22"/>
      <c r="AR19" s="21"/>
      <c r="AS19" s="22"/>
      <c r="AT19" s="21"/>
      <c r="AU19" s="24"/>
      <c r="AV19" s="21"/>
      <c r="AW19" s="22"/>
      <c r="AX19" s="23"/>
      <c r="AY19" s="22"/>
      <c r="AZ19" s="21"/>
      <c r="BA19" s="24"/>
      <c r="BB19" s="21"/>
      <c r="BC19" s="22"/>
      <c r="BD19" s="25"/>
      <c r="BE19" s="24"/>
      <c r="BF19" s="26"/>
      <c r="BG19" s="24"/>
      <c r="BH19" s="27"/>
      <c r="BI19" s="28"/>
      <c r="BJ19" s="27"/>
      <c r="BK19" s="28"/>
      <c r="BL19" s="27"/>
      <c r="BM19" s="28"/>
    </row>
    <row r="20" spans="1:65" ht="21">
      <c r="A20" s="6" t="s">
        <v>22</v>
      </c>
      <c r="B20" s="95">
        <f t="shared" si="7"/>
        <v>0</v>
      </c>
      <c r="C20" s="87">
        <f t="shared" si="8"/>
        <v>0</v>
      </c>
      <c r="D20" s="17">
        <v>0</v>
      </c>
      <c r="E20" s="87">
        <v>0</v>
      </c>
      <c r="F20" s="17">
        <v>0</v>
      </c>
      <c r="G20" s="87">
        <v>0</v>
      </c>
      <c r="H20" s="17">
        <v>0</v>
      </c>
      <c r="I20" s="87">
        <v>0</v>
      </c>
      <c r="J20" s="17">
        <v>0</v>
      </c>
      <c r="K20" s="87">
        <v>0</v>
      </c>
      <c r="L20" s="17">
        <v>0</v>
      </c>
      <c r="M20" s="87">
        <v>0</v>
      </c>
      <c r="N20" s="17">
        <v>0</v>
      </c>
      <c r="O20" s="87">
        <v>0</v>
      </c>
      <c r="P20" s="17">
        <v>0</v>
      </c>
      <c r="Q20" s="87">
        <v>0</v>
      </c>
      <c r="R20" s="17">
        <v>0</v>
      </c>
      <c r="S20" s="87">
        <v>0</v>
      </c>
      <c r="T20" s="17">
        <v>0</v>
      </c>
      <c r="U20" s="87">
        <v>0</v>
      </c>
      <c r="V20" s="17">
        <v>0</v>
      </c>
      <c r="W20" s="87">
        <v>0</v>
      </c>
      <c r="X20" s="17">
        <v>0</v>
      </c>
      <c r="Y20" s="87">
        <v>0</v>
      </c>
      <c r="Z20" s="17">
        <v>0</v>
      </c>
      <c r="AA20" s="87">
        <v>0</v>
      </c>
      <c r="AB20" s="17">
        <v>0</v>
      </c>
      <c r="AC20" s="87">
        <v>0</v>
      </c>
      <c r="AD20" s="17">
        <v>0</v>
      </c>
      <c r="AE20" s="87">
        <v>0</v>
      </c>
      <c r="AF20" s="17">
        <v>0</v>
      </c>
      <c r="AG20" s="87">
        <v>0</v>
      </c>
      <c r="AH20" s="17">
        <v>0</v>
      </c>
      <c r="AI20" s="87">
        <v>0</v>
      </c>
      <c r="AJ20" s="17">
        <v>0</v>
      </c>
      <c r="AK20" s="87">
        <v>0</v>
      </c>
      <c r="AL20" s="17">
        <v>0</v>
      </c>
      <c r="AM20" s="87">
        <v>0</v>
      </c>
      <c r="AN20" s="17">
        <v>0</v>
      </c>
      <c r="AO20" s="87">
        <v>0</v>
      </c>
      <c r="AP20" s="21"/>
      <c r="AQ20" s="22"/>
      <c r="AR20" s="21"/>
      <c r="AS20" s="22"/>
      <c r="AT20" s="21"/>
      <c r="AU20" s="24"/>
      <c r="AV20" s="21"/>
      <c r="AW20" s="22"/>
      <c r="AX20" s="23"/>
      <c r="AY20" s="22"/>
      <c r="AZ20" s="21"/>
      <c r="BA20" s="24"/>
      <c r="BB20" s="21"/>
      <c r="BC20" s="22"/>
      <c r="BD20" s="25"/>
      <c r="BE20" s="24"/>
      <c r="BF20" s="26"/>
      <c r="BG20" s="24"/>
      <c r="BH20" s="27"/>
      <c r="BI20" s="28"/>
      <c r="BJ20" s="27"/>
      <c r="BK20" s="28"/>
      <c r="BL20" s="27"/>
      <c r="BM20" s="28"/>
    </row>
    <row r="21" spans="1:65" ht="21">
      <c r="A21" s="6" t="s">
        <v>18</v>
      </c>
      <c r="B21" s="95">
        <f t="shared" si="7"/>
        <v>8</v>
      </c>
      <c r="C21" s="87">
        <f t="shared" si="8"/>
        <v>13725379343.79</v>
      </c>
      <c r="D21" s="17">
        <v>1</v>
      </c>
      <c r="E21" s="87">
        <v>510241161</v>
      </c>
      <c r="F21" s="17">
        <v>0</v>
      </c>
      <c r="G21" s="87">
        <v>0</v>
      </c>
      <c r="H21" s="17">
        <v>1</v>
      </c>
      <c r="I21" s="87">
        <v>2100217867</v>
      </c>
      <c r="J21" s="17">
        <v>1</v>
      </c>
      <c r="K21" s="87">
        <v>79273040</v>
      </c>
      <c r="L21" s="17">
        <v>1</v>
      </c>
      <c r="M21" s="87">
        <v>5520000</v>
      </c>
      <c r="N21" s="17">
        <v>0</v>
      </c>
      <c r="O21" s="87">
        <v>0</v>
      </c>
      <c r="P21" s="17">
        <v>0</v>
      </c>
      <c r="Q21" s="87">
        <v>0</v>
      </c>
      <c r="R21" s="17">
        <v>0</v>
      </c>
      <c r="S21" s="87">
        <v>0</v>
      </c>
      <c r="T21" s="17">
        <v>1</v>
      </c>
      <c r="U21" s="87">
        <v>26600000</v>
      </c>
      <c r="V21" s="17">
        <v>0</v>
      </c>
      <c r="W21" s="87">
        <v>0</v>
      </c>
      <c r="X21" s="17">
        <v>0</v>
      </c>
      <c r="Y21" s="87">
        <v>0</v>
      </c>
      <c r="Z21" s="17">
        <v>0</v>
      </c>
      <c r="AA21" s="87">
        <v>0</v>
      </c>
      <c r="AB21" s="17">
        <v>0</v>
      </c>
      <c r="AC21" s="87">
        <v>0</v>
      </c>
      <c r="AD21" s="17">
        <v>0</v>
      </c>
      <c r="AE21" s="87">
        <v>0</v>
      </c>
      <c r="AF21" s="17">
        <v>2</v>
      </c>
      <c r="AG21" s="87">
        <v>10254882786.79</v>
      </c>
      <c r="AH21" s="17">
        <v>0</v>
      </c>
      <c r="AI21" s="87">
        <v>0</v>
      </c>
      <c r="AJ21" s="17">
        <v>1</v>
      </c>
      <c r="AK21" s="87">
        <v>674949164</v>
      </c>
      <c r="AL21" s="17">
        <v>1</v>
      </c>
      <c r="AM21" s="87">
        <v>79215325</v>
      </c>
      <c r="AN21" s="17">
        <v>0</v>
      </c>
      <c r="AO21" s="87">
        <v>0</v>
      </c>
      <c r="AP21" s="21"/>
      <c r="AQ21" s="22"/>
      <c r="AR21" s="21"/>
      <c r="AS21" s="22"/>
      <c r="AT21" s="21"/>
      <c r="AU21" s="24"/>
      <c r="AV21" s="21"/>
      <c r="AW21" s="22"/>
      <c r="AX21" s="23"/>
      <c r="AY21" s="22"/>
      <c r="AZ21" s="21"/>
      <c r="BA21" s="24"/>
      <c r="BB21" s="21"/>
      <c r="BC21" s="22"/>
      <c r="BD21" s="25"/>
      <c r="BE21" s="24"/>
      <c r="BF21" s="26"/>
      <c r="BG21" s="37"/>
      <c r="BH21" s="27"/>
      <c r="BI21" s="28"/>
      <c r="BJ21" s="27"/>
      <c r="BK21" s="28"/>
      <c r="BL21" s="27"/>
      <c r="BM21" s="28"/>
    </row>
    <row r="22" spans="1:65" ht="21">
      <c r="A22" s="6" t="s">
        <v>19</v>
      </c>
      <c r="B22" s="95">
        <f t="shared" si="7"/>
        <v>3</v>
      </c>
      <c r="C22" s="87">
        <f t="shared" si="8"/>
        <v>1910419302</v>
      </c>
      <c r="D22" s="17">
        <v>0</v>
      </c>
      <c r="E22" s="87">
        <v>0</v>
      </c>
      <c r="F22" s="17">
        <v>0</v>
      </c>
      <c r="G22" s="87">
        <v>0</v>
      </c>
      <c r="H22" s="17">
        <v>2</v>
      </c>
      <c r="I22" s="87">
        <v>70684808</v>
      </c>
      <c r="J22" s="17">
        <v>0</v>
      </c>
      <c r="K22" s="87">
        <v>0</v>
      </c>
      <c r="L22" s="17">
        <v>1</v>
      </c>
      <c r="M22" s="87">
        <v>27841689</v>
      </c>
      <c r="N22" s="17">
        <v>0</v>
      </c>
      <c r="O22" s="87">
        <v>0</v>
      </c>
      <c r="P22" s="17">
        <v>0</v>
      </c>
      <c r="Q22" s="87">
        <v>0</v>
      </c>
      <c r="R22" s="17">
        <v>0</v>
      </c>
      <c r="S22" s="87">
        <v>0</v>
      </c>
      <c r="T22" s="17">
        <v>0</v>
      </c>
      <c r="U22" s="87">
        <v>0</v>
      </c>
      <c r="V22" s="17">
        <v>0</v>
      </c>
      <c r="W22" s="87">
        <v>0</v>
      </c>
      <c r="X22" s="17">
        <v>0</v>
      </c>
      <c r="Y22" s="87">
        <v>0</v>
      </c>
      <c r="Z22" s="17">
        <v>0</v>
      </c>
      <c r="AA22" s="87">
        <v>0</v>
      </c>
      <c r="AB22" s="17">
        <v>0</v>
      </c>
      <c r="AC22" s="87">
        <v>0</v>
      </c>
      <c r="AD22" s="17">
        <v>0</v>
      </c>
      <c r="AE22" s="87">
        <v>0</v>
      </c>
      <c r="AF22" s="17">
        <v>0</v>
      </c>
      <c r="AG22" s="87">
        <v>0</v>
      </c>
      <c r="AH22" s="17">
        <v>0</v>
      </c>
      <c r="AI22" s="87">
        <v>0</v>
      </c>
      <c r="AJ22" s="17">
        <v>0</v>
      </c>
      <c r="AK22" s="87">
        <v>0</v>
      </c>
      <c r="AL22" s="17">
        <v>0</v>
      </c>
      <c r="AM22" s="87">
        <v>0</v>
      </c>
      <c r="AN22" s="17">
        <v>1</v>
      </c>
      <c r="AO22" s="87">
        <v>1839734494</v>
      </c>
      <c r="AP22" s="21"/>
      <c r="AQ22" s="22"/>
      <c r="AR22" s="21"/>
      <c r="AS22" s="22"/>
      <c r="AT22" s="21"/>
      <c r="AU22" s="24"/>
      <c r="AV22" s="21"/>
      <c r="AW22" s="22"/>
      <c r="AX22" s="23"/>
      <c r="AY22" s="22"/>
      <c r="AZ22" s="21"/>
      <c r="BA22" s="24"/>
      <c r="BB22" s="21"/>
      <c r="BC22" s="22"/>
      <c r="BD22" s="25"/>
      <c r="BE22" s="24"/>
      <c r="BF22" s="26"/>
      <c r="BG22" s="24"/>
      <c r="BH22" s="27"/>
      <c r="BI22" s="28"/>
      <c r="BJ22" s="27"/>
      <c r="BK22" s="28"/>
      <c r="BL22" s="27"/>
      <c r="BM22" s="28"/>
    </row>
    <row r="23" spans="1:65" ht="18.6" customHeight="1">
      <c r="A23" s="9" t="s">
        <v>32</v>
      </c>
      <c r="B23" s="18">
        <f aca="true" t="shared" si="9" ref="B23:AN23">SUM(B18:B22)</f>
        <v>15</v>
      </c>
      <c r="C23" s="88">
        <f>SUM(C18:C22)</f>
        <v>16134708131.79</v>
      </c>
      <c r="D23" s="18">
        <f>SUM(D18:D22)</f>
        <v>1</v>
      </c>
      <c r="E23" s="88">
        <f>SUM(E18:E22)</f>
        <v>510241161</v>
      </c>
      <c r="F23" s="18">
        <v>0</v>
      </c>
      <c r="G23" s="88">
        <v>0</v>
      </c>
      <c r="H23" s="18">
        <f>SUM(H18:H22)</f>
        <v>4</v>
      </c>
      <c r="I23" s="88">
        <f>SUM(I18:I22)</f>
        <v>2182199675</v>
      </c>
      <c r="J23" s="18">
        <f aca="true" t="shared" si="10" ref="J23:O23">SUM(J18:J22)</f>
        <v>3</v>
      </c>
      <c r="K23" s="88">
        <f t="shared" si="10"/>
        <v>288165864</v>
      </c>
      <c r="L23" s="18">
        <f t="shared" si="10"/>
        <v>2</v>
      </c>
      <c r="M23" s="88">
        <f t="shared" si="10"/>
        <v>33361689</v>
      </c>
      <c r="N23" s="18">
        <f t="shared" si="10"/>
        <v>0</v>
      </c>
      <c r="O23" s="88">
        <f t="shared" si="10"/>
        <v>0</v>
      </c>
      <c r="P23" s="18">
        <f aca="true" t="shared" si="11" ref="P23:U23">SUM(P18:P22)</f>
        <v>0</v>
      </c>
      <c r="Q23" s="88">
        <f t="shared" si="11"/>
        <v>0</v>
      </c>
      <c r="R23" s="18">
        <f t="shared" si="11"/>
        <v>0</v>
      </c>
      <c r="S23" s="88">
        <f t="shared" si="11"/>
        <v>0</v>
      </c>
      <c r="T23" s="18">
        <f t="shared" si="11"/>
        <v>2</v>
      </c>
      <c r="U23" s="88">
        <f t="shared" si="11"/>
        <v>305319662</v>
      </c>
      <c r="V23" s="18">
        <v>0</v>
      </c>
      <c r="W23" s="88">
        <v>0</v>
      </c>
      <c r="X23" s="18">
        <v>0</v>
      </c>
      <c r="Y23" s="88">
        <v>0</v>
      </c>
      <c r="Z23" s="18">
        <v>0</v>
      </c>
      <c r="AA23" s="88">
        <v>0</v>
      </c>
      <c r="AB23" s="18">
        <f aca="true" t="shared" si="12" ref="AB23:AG23">SUM(AB18:AB22)</f>
        <v>0</v>
      </c>
      <c r="AC23" s="88">
        <f t="shared" si="12"/>
        <v>0</v>
      </c>
      <c r="AD23" s="18">
        <f t="shared" si="12"/>
        <v>0</v>
      </c>
      <c r="AE23" s="88">
        <f t="shared" si="12"/>
        <v>0</v>
      </c>
      <c r="AF23" s="18">
        <f t="shared" si="12"/>
        <v>2</v>
      </c>
      <c r="AG23" s="88">
        <f t="shared" si="12"/>
        <v>10254882786.79</v>
      </c>
      <c r="AH23" s="18">
        <f aca="true" t="shared" si="13" ref="AH23:AM23">SUM(AH18:AH22)</f>
        <v>0</v>
      </c>
      <c r="AI23" s="88">
        <f t="shared" si="13"/>
        <v>0</v>
      </c>
      <c r="AJ23" s="18">
        <f t="shared" si="13"/>
        <v>1</v>
      </c>
      <c r="AK23" s="88">
        <f t="shared" si="13"/>
        <v>674949164</v>
      </c>
      <c r="AL23" s="18">
        <f t="shared" si="13"/>
        <v>1</v>
      </c>
      <c r="AM23" s="88">
        <f t="shared" si="13"/>
        <v>79215325</v>
      </c>
      <c r="AN23" s="18">
        <f t="shared" si="9"/>
        <v>1</v>
      </c>
      <c r="AO23" s="88">
        <f>SUM(AO18:AO22)</f>
        <v>1839734494</v>
      </c>
      <c r="AP23" s="29"/>
      <c r="AQ23" s="30"/>
      <c r="AR23" s="29"/>
      <c r="AS23" s="30"/>
      <c r="AT23" s="29"/>
      <c r="AU23" s="32"/>
      <c r="AV23" s="29"/>
      <c r="AW23" s="30"/>
      <c r="AX23" s="31"/>
      <c r="AY23" s="30"/>
      <c r="AZ23" s="29"/>
      <c r="BA23" s="32"/>
      <c r="BB23" s="29"/>
      <c r="BC23" s="30"/>
      <c r="BD23" s="33"/>
      <c r="BE23" s="32"/>
      <c r="BF23" s="34"/>
      <c r="BG23" s="32"/>
      <c r="BH23" s="35"/>
      <c r="BI23" s="36"/>
      <c r="BJ23" s="35"/>
      <c r="BK23" s="36"/>
      <c r="BL23" s="35"/>
      <c r="BM23" s="36"/>
    </row>
    <row r="24" spans="4:39" ht="15">
      <c r="D24" s="84"/>
      <c r="AL24" s="93"/>
      <c r="AM24" s="84"/>
    </row>
    <row r="26" ht="25.8">
      <c r="A26" s="7" t="s">
        <v>27</v>
      </c>
    </row>
    <row r="27" spans="1:66" s="5" customFormat="1" ht="31.5" customHeight="1">
      <c r="A27" s="8" t="s">
        <v>30</v>
      </c>
      <c r="B27" s="114" t="s">
        <v>49</v>
      </c>
      <c r="C27" s="114"/>
      <c r="D27" s="113" t="s">
        <v>103</v>
      </c>
      <c r="E27" s="114"/>
      <c r="F27" s="113" t="s">
        <v>90</v>
      </c>
      <c r="G27" s="114"/>
      <c r="H27" s="113" t="s">
        <v>75</v>
      </c>
      <c r="I27" s="114"/>
      <c r="J27" s="113" t="s">
        <v>73</v>
      </c>
      <c r="K27" s="114"/>
      <c r="L27" s="113" t="s">
        <v>70</v>
      </c>
      <c r="M27" s="114"/>
      <c r="N27" s="113" t="s">
        <v>68</v>
      </c>
      <c r="O27" s="114"/>
      <c r="P27" s="113" t="s">
        <v>67</v>
      </c>
      <c r="Q27" s="114"/>
      <c r="R27" s="113" t="s">
        <v>65</v>
      </c>
      <c r="S27" s="114"/>
      <c r="T27" s="113" t="s">
        <v>64</v>
      </c>
      <c r="U27" s="114"/>
      <c r="V27" s="113" t="s">
        <v>62</v>
      </c>
      <c r="W27" s="114"/>
      <c r="X27" s="113" t="s">
        <v>61</v>
      </c>
      <c r="Y27" s="114"/>
      <c r="Z27" s="113" t="s">
        <v>59</v>
      </c>
      <c r="AA27" s="114"/>
      <c r="AB27" s="113" t="s">
        <v>58</v>
      </c>
      <c r="AC27" s="114"/>
      <c r="AD27" s="113" t="s">
        <v>56</v>
      </c>
      <c r="AE27" s="114"/>
      <c r="AF27" s="117" t="s">
        <v>55</v>
      </c>
      <c r="AG27" s="118"/>
      <c r="AH27" s="113" t="s">
        <v>53</v>
      </c>
      <c r="AI27" s="114"/>
      <c r="AJ27" s="113" t="s">
        <v>51</v>
      </c>
      <c r="AK27" s="114"/>
      <c r="AL27" s="113" t="s">
        <v>47</v>
      </c>
      <c r="AM27" s="114"/>
      <c r="AN27" s="113" t="s">
        <v>47</v>
      </c>
      <c r="AO27" s="114"/>
      <c r="AP27" s="115"/>
      <c r="AQ27" s="116"/>
      <c r="AR27" s="115"/>
      <c r="AS27" s="116"/>
      <c r="AT27" s="115"/>
      <c r="AU27" s="116"/>
      <c r="AV27" s="115"/>
      <c r="AW27" s="116"/>
      <c r="AX27" s="115"/>
      <c r="AY27" s="116"/>
      <c r="AZ27" s="115"/>
      <c r="BA27" s="116"/>
      <c r="BB27" s="115"/>
      <c r="BC27" s="116"/>
      <c r="BD27" s="115"/>
      <c r="BE27" s="116"/>
      <c r="BF27" s="115"/>
      <c r="BG27" s="116"/>
      <c r="BH27" s="115"/>
      <c r="BI27" s="116"/>
      <c r="BJ27" s="115"/>
      <c r="BK27" s="116"/>
      <c r="BL27" s="115"/>
      <c r="BM27" s="115"/>
      <c r="BN27"/>
    </row>
    <row r="28" spans="2:66" s="5" customFormat="1" ht="32.25" customHeight="1">
      <c r="B28" s="94" t="s">
        <v>20</v>
      </c>
      <c r="C28" s="86" t="s">
        <v>21</v>
      </c>
      <c r="D28" s="94" t="s">
        <v>20</v>
      </c>
      <c r="E28" s="86" t="s">
        <v>21</v>
      </c>
      <c r="F28" s="94" t="s">
        <v>20</v>
      </c>
      <c r="G28" s="86" t="s">
        <v>21</v>
      </c>
      <c r="H28" s="94" t="s">
        <v>20</v>
      </c>
      <c r="I28" s="86" t="s">
        <v>21</v>
      </c>
      <c r="J28" s="94" t="s">
        <v>20</v>
      </c>
      <c r="K28" s="86" t="s">
        <v>21</v>
      </c>
      <c r="L28" s="94" t="s">
        <v>20</v>
      </c>
      <c r="M28" s="86" t="s">
        <v>21</v>
      </c>
      <c r="N28" s="94" t="s">
        <v>20</v>
      </c>
      <c r="O28" s="86" t="s">
        <v>21</v>
      </c>
      <c r="P28" s="94" t="s">
        <v>20</v>
      </c>
      <c r="Q28" s="86" t="s">
        <v>21</v>
      </c>
      <c r="R28" s="94" t="s">
        <v>20</v>
      </c>
      <c r="S28" s="86" t="s">
        <v>21</v>
      </c>
      <c r="T28" s="94" t="s">
        <v>20</v>
      </c>
      <c r="U28" s="86" t="s">
        <v>21</v>
      </c>
      <c r="V28" s="94" t="s">
        <v>20</v>
      </c>
      <c r="W28" s="86" t="s">
        <v>21</v>
      </c>
      <c r="X28" s="94" t="s">
        <v>20</v>
      </c>
      <c r="Y28" s="86" t="s">
        <v>21</v>
      </c>
      <c r="Z28" s="94" t="s">
        <v>20</v>
      </c>
      <c r="AA28" s="86" t="s">
        <v>21</v>
      </c>
      <c r="AB28" s="94" t="s">
        <v>20</v>
      </c>
      <c r="AC28" s="86" t="s">
        <v>21</v>
      </c>
      <c r="AD28" s="94" t="s">
        <v>20</v>
      </c>
      <c r="AE28" s="86" t="s">
        <v>21</v>
      </c>
      <c r="AF28" s="94" t="s">
        <v>20</v>
      </c>
      <c r="AG28" s="86" t="s">
        <v>21</v>
      </c>
      <c r="AH28" s="94" t="s">
        <v>20</v>
      </c>
      <c r="AI28" s="86" t="s">
        <v>21</v>
      </c>
      <c r="AJ28" s="94" t="s">
        <v>20</v>
      </c>
      <c r="AK28" s="86" t="s">
        <v>21</v>
      </c>
      <c r="AL28" s="94" t="s">
        <v>20</v>
      </c>
      <c r="AM28" s="86" t="s">
        <v>21</v>
      </c>
      <c r="AN28" s="94" t="s">
        <v>20</v>
      </c>
      <c r="AO28" s="86" t="s">
        <v>21</v>
      </c>
      <c r="AP28" s="4"/>
      <c r="AQ28" s="20"/>
      <c r="AR28" s="4"/>
      <c r="AS28" s="20"/>
      <c r="AT28" s="4"/>
      <c r="AU28" s="20"/>
      <c r="AV28" s="4"/>
      <c r="AW28" s="20"/>
      <c r="AX28" s="4"/>
      <c r="AY28" s="20"/>
      <c r="AZ28" s="4"/>
      <c r="BA28" s="20"/>
      <c r="BB28" s="4"/>
      <c r="BC28" s="20"/>
      <c r="BD28" s="4"/>
      <c r="BE28" s="20"/>
      <c r="BF28" s="4"/>
      <c r="BG28" s="20"/>
      <c r="BH28" s="4"/>
      <c r="BI28" s="20"/>
      <c r="BJ28" s="4"/>
      <c r="BK28" s="20"/>
      <c r="BL28" s="4"/>
      <c r="BM28" s="20"/>
      <c r="BN28"/>
    </row>
    <row r="29" spans="1:65" ht="21">
      <c r="A29" s="6" t="s">
        <v>17</v>
      </c>
      <c r="B29" s="95">
        <f>+AN29+AL29+AJ29+AH29+AF29+AD29+AB29+Z29+X29+V29+T29+R29+P29+N29+L29+J29+H29+F29+D29</f>
        <v>2</v>
      </c>
      <c r="C29" s="87">
        <f>+AO29+AM29+AK29+AI29+AG29+AE29+AC29+AA29+Y29+W29+U29+S29+Q29+O29+M29+K29+I29+G29+E29</f>
        <v>1891500000</v>
      </c>
      <c r="D29" s="17">
        <f>D18+D7</f>
        <v>0</v>
      </c>
      <c r="E29" s="87">
        <f>E18+E7</f>
        <v>0</v>
      </c>
      <c r="F29" s="17">
        <f aca="true" t="shared" si="14" ref="F29:M33">F18+F7</f>
        <v>0</v>
      </c>
      <c r="G29" s="87">
        <f t="shared" si="14"/>
        <v>0</v>
      </c>
      <c r="H29" s="17">
        <f t="shared" si="14"/>
        <v>0</v>
      </c>
      <c r="I29" s="87">
        <f t="shared" si="14"/>
        <v>0</v>
      </c>
      <c r="J29" s="17">
        <f t="shared" si="14"/>
        <v>0</v>
      </c>
      <c r="K29" s="87">
        <f t="shared" si="14"/>
        <v>0</v>
      </c>
      <c r="L29" s="17">
        <f t="shared" si="14"/>
        <v>0</v>
      </c>
      <c r="M29" s="87">
        <f t="shared" si="14"/>
        <v>0</v>
      </c>
      <c r="N29" s="17">
        <v>0</v>
      </c>
      <c r="O29" s="87">
        <v>0</v>
      </c>
      <c r="P29" s="17">
        <f aca="true" t="shared" si="15" ref="P29:U33">P18+P7</f>
        <v>1</v>
      </c>
      <c r="Q29" s="87">
        <f t="shared" si="15"/>
        <v>1245000000</v>
      </c>
      <c r="R29" s="17">
        <f t="shared" si="15"/>
        <v>0</v>
      </c>
      <c r="S29" s="87">
        <f t="shared" si="15"/>
        <v>0</v>
      </c>
      <c r="T29" s="17">
        <f t="shared" si="15"/>
        <v>0</v>
      </c>
      <c r="U29" s="87">
        <f t="shared" si="15"/>
        <v>0</v>
      </c>
      <c r="V29" s="17">
        <v>0</v>
      </c>
      <c r="W29" s="87">
        <v>0</v>
      </c>
      <c r="X29" s="17">
        <v>0</v>
      </c>
      <c r="Y29" s="87">
        <v>0</v>
      </c>
      <c r="Z29" s="17">
        <v>0</v>
      </c>
      <c r="AA29" s="87">
        <v>0</v>
      </c>
      <c r="AB29" s="17">
        <f aca="true" t="shared" si="16" ref="AB29:AH33">AB7+AB18</f>
        <v>0</v>
      </c>
      <c r="AC29" s="87">
        <f t="shared" si="16"/>
        <v>0</v>
      </c>
      <c r="AD29" s="17">
        <f t="shared" si="16"/>
        <v>0</v>
      </c>
      <c r="AE29" s="87">
        <f t="shared" si="16"/>
        <v>0</v>
      </c>
      <c r="AF29" s="17">
        <f t="shared" si="16"/>
        <v>0</v>
      </c>
      <c r="AG29" s="87">
        <f t="shared" si="16"/>
        <v>0</v>
      </c>
      <c r="AH29" s="17">
        <f t="shared" si="16"/>
        <v>0</v>
      </c>
      <c r="AI29" s="87">
        <f aca="true" t="shared" si="17" ref="AI29:AK33">AI18+AI7</f>
        <v>0</v>
      </c>
      <c r="AJ29" s="17">
        <f t="shared" si="17"/>
        <v>1</v>
      </c>
      <c r="AK29" s="87">
        <f t="shared" si="17"/>
        <v>646500000</v>
      </c>
      <c r="AL29" s="17">
        <f aca="true" t="shared" si="18" ref="AL29:AM33">+AL18+AL7</f>
        <v>0</v>
      </c>
      <c r="AM29" s="87">
        <f t="shared" si="18"/>
        <v>0</v>
      </c>
      <c r="AN29" s="17">
        <f aca="true" t="shared" si="19" ref="AN29:AO33">AN18+AN7</f>
        <v>0</v>
      </c>
      <c r="AO29" s="87">
        <f t="shared" si="19"/>
        <v>0</v>
      </c>
      <c r="AP29" s="21"/>
      <c r="AQ29" s="22"/>
      <c r="AR29" s="21"/>
      <c r="AS29" s="22"/>
      <c r="AT29" s="21"/>
      <c r="AU29" s="22"/>
      <c r="AV29" s="21"/>
      <c r="AW29" s="22"/>
      <c r="AX29" s="21"/>
      <c r="AY29" s="22"/>
      <c r="AZ29" s="21"/>
      <c r="BA29" s="24"/>
      <c r="BB29" s="21"/>
      <c r="BC29" s="22"/>
      <c r="BD29" s="25"/>
      <c r="BE29" s="24"/>
      <c r="BF29" s="26"/>
      <c r="BG29" s="24"/>
      <c r="BH29" s="27"/>
      <c r="BI29" s="28"/>
      <c r="BJ29" s="27"/>
      <c r="BK29" s="28"/>
      <c r="BL29" s="27"/>
      <c r="BM29" s="28"/>
    </row>
    <row r="30" spans="1:65" ht="21">
      <c r="A30" s="6" t="s">
        <v>23</v>
      </c>
      <c r="B30" s="95">
        <f aca="true" t="shared" si="20" ref="B30:B33">+AN30+AL30+AJ30+AH30+AF30+AD30+AB30+Z30+X30+V30+T30+R30+P30+N30+L30+J30+H30+F30+D30</f>
        <v>11</v>
      </c>
      <c r="C30" s="87">
        <f aca="true" t="shared" si="21" ref="C30:C33">+AO30+AM30+AK30+AI30+AG30+AE30+AC30+AA30+Y30+W30+U30+S30+Q30+O30+M30+K30+I30+G30+E30</f>
        <v>2298813695</v>
      </c>
      <c r="D30" s="17">
        <f aca="true" t="shared" si="22" ref="D30:E33">D19+D8</f>
        <v>0</v>
      </c>
      <c r="E30" s="87">
        <f t="shared" si="22"/>
        <v>0</v>
      </c>
      <c r="F30" s="17">
        <f t="shared" si="14"/>
        <v>1</v>
      </c>
      <c r="G30" s="87">
        <f t="shared" si="14"/>
        <v>349978374</v>
      </c>
      <c r="H30" s="17">
        <f t="shared" si="14"/>
        <v>5</v>
      </c>
      <c r="I30" s="87">
        <f t="shared" si="14"/>
        <v>861275374</v>
      </c>
      <c r="J30" s="17">
        <f t="shared" si="14"/>
        <v>2</v>
      </c>
      <c r="K30" s="87">
        <f t="shared" si="14"/>
        <v>208892824</v>
      </c>
      <c r="L30" s="17">
        <f t="shared" si="14"/>
        <v>1</v>
      </c>
      <c r="M30" s="87">
        <f t="shared" si="14"/>
        <v>262998092</v>
      </c>
      <c r="N30" s="17">
        <v>0</v>
      </c>
      <c r="O30" s="87">
        <v>0</v>
      </c>
      <c r="P30" s="17">
        <f t="shared" si="15"/>
        <v>0</v>
      </c>
      <c r="Q30" s="87">
        <f t="shared" si="15"/>
        <v>0</v>
      </c>
      <c r="R30" s="17">
        <f t="shared" si="15"/>
        <v>0</v>
      </c>
      <c r="S30" s="87">
        <f t="shared" si="15"/>
        <v>0</v>
      </c>
      <c r="T30" s="17">
        <f t="shared" si="15"/>
        <v>1</v>
      </c>
      <c r="U30" s="87">
        <f t="shared" si="15"/>
        <v>278719662</v>
      </c>
      <c r="V30" s="17">
        <v>0</v>
      </c>
      <c r="W30" s="87">
        <v>0</v>
      </c>
      <c r="X30" s="17">
        <v>0</v>
      </c>
      <c r="Y30" s="87">
        <v>0</v>
      </c>
      <c r="Z30" s="17">
        <v>0</v>
      </c>
      <c r="AA30" s="87">
        <v>0</v>
      </c>
      <c r="AB30" s="17">
        <f t="shared" si="16"/>
        <v>0</v>
      </c>
      <c r="AC30" s="87">
        <f t="shared" si="16"/>
        <v>0</v>
      </c>
      <c r="AD30" s="17">
        <f t="shared" si="16"/>
        <v>1</v>
      </c>
      <c r="AE30" s="87">
        <f t="shared" si="16"/>
        <v>336949369</v>
      </c>
      <c r="AF30" s="17">
        <f t="shared" si="16"/>
        <v>0</v>
      </c>
      <c r="AG30" s="87">
        <f t="shared" si="16"/>
        <v>0</v>
      </c>
      <c r="AH30" s="17">
        <f t="shared" si="16"/>
        <v>0</v>
      </c>
      <c r="AI30" s="87">
        <f t="shared" si="17"/>
        <v>0</v>
      </c>
      <c r="AJ30" s="17">
        <f t="shared" si="17"/>
        <v>0</v>
      </c>
      <c r="AK30" s="87">
        <f t="shared" si="17"/>
        <v>0</v>
      </c>
      <c r="AL30" s="17">
        <f t="shared" si="18"/>
        <v>0</v>
      </c>
      <c r="AM30" s="87">
        <f t="shared" si="18"/>
        <v>0</v>
      </c>
      <c r="AN30" s="17">
        <f t="shared" si="19"/>
        <v>0</v>
      </c>
      <c r="AO30" s="87">
        <f t="shared" si="19"/>
        <v>0</v>
      </c>
      <c r="AP30" s="21"/>
      <c r="AQ30" s="22"/>
      <c r="AR30" s="21"/>
      <c r="AS30" s="22"/>
      <c r="AT30" s="21"/>
      <c r="AU30" s="22"/>
      <c r="AV30" s="21"/>
      <c r="AW30" s="22"/>
      <c r="AX30" s="21"/>
      <c r="AY30" s="22"/>
      <c r="AZ30" s="21"/>
      <c r="BA30" s="24"/>
      <c r="BB30" s="21"/>
      <c r="BC30" s="22"/>
      <c r="BD30" s="25"/>
      <c r="BE30" s="24"/>
      <c r="BF30" s="26"/>
      <c r="BG30" s="24"/>
      <c r="BH30" s="27"/>
      <c r="BI30" s="28"/>
      <c r="BJ30" s="27"/>
      <c r="BK30" s="28"/>
      <c r="BL30" s="27"/>
      <c r="BM30" s="28"/>
    </row>
    <row r="31" spans="1:65" ht="21">
      <c r="A31" s="6" t="s">
        <v>22</v>
      </c>
      <c r="B31" s="95">
        <f t="shared" si="20"/>
        <v>5</v>
      </c>
      <c r="C31" s="87">
        <f t="shared" si="21"/>
        <v>6035374723</v>
      </c>
      <c r="D31" s="17">
        <f t="shared" si="22"/>
        <v>1</v>
      </c>
      <c r="E31" s="87">
        <f t="shared" si="22"/>
        <v>314320600</v>
      </c>
      <c r="F31" s="17">
        <f t="shared" si="14"/>
        <v>1</v>
      </c>
      <c r="G31" s="87">
        <f t="shared" si="14"/>
        <v>146816036</v>
      </c>
      <c r="H31" s="17">
        <f t="shared" si="14"/>
        <v>0</v>
      </c>
      <c r="I31" s="87">
        <f t="shared" si="14"/>
        <v>0</v>
      </c>
      <c r="J31" s="17">
        <f t="shared" si="14"/>
        <v>0</v>
      </c>
      <c r="K31" s="87">
        <f t="shared" si="14"/>
        <v>0</v>
      </c>
      <c r="L31" s="17">
        <f t="shared" si="14"/>
        <v>0</v>
      </c>
      <c r="M31" s="87">
        <f t="shared" si="14"/>
        <v>0</v>
      </c>
      <c r="N31" s="17">
        <v>0</v>
      </c>
      <c r="O31" s="87">
        <v>0</v>
      </c>
      <c r="P31" s="17">
        <f t="shared" si="15"/>
        <v>0</v>
      </c>
      <c r="Q31" s="87">
        <f t="shared" si="15"/>
        <v>0</v>
      </c>
      <c r="R31" s="17">
        <f t="shared" si="15"/>
        <v>1</v>
      </c>
      <c r="S31" s="87">
        <f t="shared" si="15"/>
        <v>4783892708</v>
      </c>
      <c r="T31" s="17">
        <f t="shared" si="15"/>
        <v>0</v>
      </c>
      <c r="U31" s="87">
        <f t="shared" si="15"/>
        <v>0</v>
      </c>
      <c r="V31" s="17">
        <v>0</v>
      </c>
      <c r="W31" s="87">
        <v>0</v>
      </c>
      <c r="X31" s="17">
        <v>0</v>
      </c>
      <c r="Y31" s="87">
        <v>0</v>
      </c>
      <c r="Z31" s="17">
        <v>0</v>
      </c>
      <c r="AA31" s="87">
        <v>0</v>
      </c>
      <c r="AB31" s="17">
        <f t="shared" si="16"/>
        <v>0</v>
      </c>
      <c r="AC31" s="87">
        <f t="shared" si="16"/>
        <v>0</v>
      </c>
      <c r="AD31" s="17">
        <f t="shared" si="16"/>
        <v>1</v>
      </c>
      <c r="AE31" s="87">
        <f t="shared" si="16"/>
        <v>500000000</v>
      </c>
      <c r="AF31" s="17">
        <f t="shared" si="16"/>
        <v>0</v>
      </c>
      <c r="AG31" s="87">
        <f t="shared" si="16"/>
        <v>0</v>
      </c>
      <c r="AH31" s="17">
        <f t="shared" si="16"/>
        <v>1</v>
      </c>
      <c r="AI31" s="87">
        <f t="shared" si="17"/>
        <v>290345379</v>
      </c>
      <c r="AJ31" s="17">
        <f t="shared" si="17"/>
        <v>0</v>
      </c>
      <c r="AK31" s="87">
        <f t="shared" si="17"/>
        <v>0</v>
      </c>
      <c r="AL31" s="17">
        <f t="shared" si="18"/>
        <v>0</v>
      </c>
      <c r="AM31" s="87">
        <f t="shared" si="18"/>
        <v>0</v>
      </c>
      <c r="AN31" s="17">
        <f t="shared" si="19"/>
        <v>0</v>
      </c>
      <c r="AO31" s="87">
        <f t="shared" si="19"/>
        <v>0</v>
      </c>
      <c r="AP31" s="21"/>
      <c r="AQ31" s="22"/>
      <c r="AR31" s="21"/>
      <c r="AS31" s="22"/>
      <c r="AT31" s="21"/>
      <c r="AU31" s="22"/>
      <c r="AV31" s="21"/>
      <c r="AW31" s="22"/>
      <c r="AX31" s="21"/>
      <c r="AY31" s="22"/>
      <c r="AZ31" s="21"/>
      <c r="BA31" s="24"/>
      <c r="BB31" s="21"/>
      <c r="BC31" s="22"/>
      <c r="BD31" s="25"/>
      <c r="BE31" s="24"/>
      <c r="BF31" s="26"/>
      <c r="BG31" s="24"/>
      <c r="BH31" s="27"/>
      <c r="BI31" s="28"/>
      <c r="BJ31" s="27"/>
      <c r="BK31" s="28"/>
      <c r="BL31" s="27"/>
      <c r="BM31" s="28"/>
    </row>
    <row r="32" spans="1:65" ht="21">
      <c r="A32" s="6" t="s">
        <v>18</v>
      </c>
      <c r="B32" s="95">
        <f t="shared" si="20"/>
        <v>84</v>
      </c>
      <c r="C32" s="87">
        <f t="shared" si="21"/>
        <v>1226366716336.29</v>
      </c>
      <c r="D32" s="17">
        <f t="shared" si="22"/>
        <v>9</v>
      </c>
      <c r="E32" s="87">
        <f t="shared" si="22"/>
        <v>57628574944</v>
      </c>
      <c r="F32" s="17">
        <f t="shared" si="14"/>
        <v>3</v>
      </c>
      <c r="G32" s="87">
        <f t="shared" si="14"/>
        <v>2878772430</v>
      </c>
      <c r="H32" s="17">
        <f t="shared" si="14"/>
        <v>8</v>
      </c>
      <c r="I32" s="87">
        <f t="shared" si="14"/>
        <v>8010536028</v>
      </c>
      <c r="J32" s="17">
        <f t="shared" si="14"/>
        <v>7</v>
      </c>
      <c r="K32" s="87">
        <f t="shared" si="14"/>
        <v>30438471649</v>
      </c>
      <c r="L32" s="17">
        <f t="shared" si="14"/>
        <v>6</v>
      </c>
      <c r="M32" s="87">
        <f t="shared" si="14"/>
        <v>31777600282</v>
      </c>
      <c r="N32" s="17">
        <v>0</v>
      </c>
      <c r="O32" s="87">
        <v>0</v>
      </c>
      <c r="P32" s="17">
        <f t="shared" si="15"/>
        <v>0</v>
      </c>
      <c r="Q32" s="87">
        <f t="shared" si="15"/>
        <v>0</v>
      </c>
      <c r="R32" s="17">
        <f t="shared" si="15"/>
        <v>7</v>
      </c>
      <c r="S32" s="87">
        <f t="shared" si="15"/>
        <v>4829145570</v>
      </c>
      <c r="T32" s="17">
        <f t="shared" si="15"/>
        <v>15</v>
      </c>
      <c r="U32" s="87">
        <f t="shared" si="15"/>
        <v>926094184416</v>
      </c>
      <c r="V32" s="17">
        <v>0</v>
      </c>
      <c r="W32" s="87">
        <v>0</v>
      </c>
      <c r="X32" s="17">
        <v>0</v>
      </c>
      <c r="Y32" s="87">
        <v>0</v>
      </c>
      <c r="Z32" s="17">
        <v>0</v>
      </c>
      <c r="AA32" s="87">
        <v>0</v>
      </c>
      <c r="AB32" s="17">
        <f t="shared" si="16"/>
        <v>1</v>
      </c>
      <c r="AC32" s="87">
        <f t="shared" si="16"/>
        <v>1124997536</v>
      </c>
      <c r="AD32" s="17">
        <f t="shared" si="16"/>
        <v>2</v>
      </c>
      <c r="AE32" s="87">
        <f t="shared" si="16"/>
        <v>2719638888</v>
      </c>
      <c r="AF32" s="17">
        <f t="shared" si="16"/>
        <v>9</v>
      </c>
      <c r="AG32" s="87">
        <f t="shared" si="16"/>
        <v>125139631897.79001</v>
      </c>
      <c r="AH32" s="17">
        <f t="shared" si="16"/>
        <v>4</v>
      </c>
      <c r="AI32" s="87">
        <f t="shared" si="17"/>
        <v>8387272784</v>
      </c>
      <c r="AJ32" s="17">
        <f t="shared" si="17"/>
        <v>7</v>
      </c>
      <c r="AK32" s="87">
        <f t="shared" si="17"/>
        <v>3557083559</v>
      </c>
      <c r="AL32" s="17">
        <f t="shared" si="18"/>
        <v>3</v>
      </c>
      <c r="AM32" s="87">
        <f t="shared" si="18"/>
        <v>19067529268</v>
      </c>
      <c r="AN32" s="17">
        <f t="shared" si="19"/>
        <v>3</v>
      </c>
      <c r="AO32" s="87">
        <f t="shared" si="19"/>
        <v>4713277084.5</v>
      </c>
      <c r="AP32" s="21"/>
      <c r="AQ32" s="22"/>
      <c r="AR32" s="21"/>
      <c r="AS32" s="22"/>
      <c r="AT32" s="21"/>
      <c r="AU32" s="22"/>
      <c r="AV32" s="21"/>
      <c r="AW32" s="22"/>
      <c r="AX32" s="21"/>
      <c r="AY32" s="22"/>
      <c r="AZ32" s="21"/>
      <c r="BA32" s="24"/>
      <c r="BB32" s="21"/>
      <c r="BC32" s="22"/>
      <c r="BD32" s="25"/>
      <c r="BE32" s="24"/>
      <c r="BF32" s="26"/>
      <c r="BG32" s="24"/>
      <c r="BH32" s="27"/>
      <c r="BI32" s="28"/>
      <c r="BJ32" s="27"/>
      <c r="BK32" s="28"/>
      <c r="BL32" s="27"/>
      <c r="BM32" s="28"/>
    </row>
    <row r="33" spans="1:65" ht="21">
      <c r="A33" s="6" t="s">
        <v>19</v>
      </c>
      <c r="B33" s="95">
        <f t="shared" si="20"/>
        <v>43</v>
      </c>
      <c r="C33" s="87">
        <f t="shared" si="21"/>
        <v>108346850574</v>
      </c>
      <c r="D33" s="17">
        <f t="shared" si="22"/>
        <v>3</v>
      </c>
      <c r="E33" s="87">
        <f t="shared" si="22"/>
        <v>15290005418</v>
      </c>
      <c r="F33" s="17">
        <f t="shared" si="14"/>
        <v>5</v>
      </c>
      <c r="G33" s="87">
        <f t="shared" si="14"/>
        <v>1870095101</v>
      </c>
      <c r="H33" s="17">
        <f t="shared" si="14"/>
        <v>7</v>
      </c>
      <c r="I33" s="87">
        <f t="shared" si="14"/>
        <v>1940779909</v>
      </c>
      <c r="J33" s="17">
        <f t="shared" si="14"/>
        <v>2</v>
      </c>
      <c r="K33" s="87">
        <f t="shared" si="14"/>
        <v>959853862</v>
      </c>
      <c r="L33" s="17">
        <f t="shared" si="14"/>
        <v>3</v>
      </c>
      <c r="M33" s="87">
        <f t="shared" si="14"/>
        <v>685245973</v>
      </c>
      <c r="N33" s="17">
        <v>0</v>
      </c>
      <c r="O33" s="87">
        <v>0</v>
      </c>
      <c r="P33" s="17">
        <f t="shared" si="15"/>
        <v>0</v>
      </c>
      <c r="Q33" s="87">
        <f t="shared" si="15"/>
        <v>0</v>
      </c>
      <c r="R33" s="17">
        <f t="shared" si="15"/>
        <v>0</v>
      </c>
      <c r="S33" s="87">
        <f t="shared" si="15"/>
        <v>0</v>
      </c>
      <c r="T33" s="17">
        <f t="shared" si="15"/>
        <v>0</v>
      </c>
      <c r="U33" s="87">
        <f t="shared" si="15"/>
        <v>0</v>
      </c>
      <c r="V33" s="17">
        <v>0</v>
      </c>
      <c r="W33" s="87">
        <v>0</v>
      </c>
      <c r="X33" s="17">
        <v>0</v>
      </c>
      <c r="Y33" s="87">
        <v>0</v>
      </c>
      <c r="Z33" s="17">
        <v>0</v>
      </c>
      <c r="AA33" s="87">
        <v>0</v>
      </c>
      <c r="AB33" s="17">
        <f t="shared" si="16"/>
        <v>0</v>
      </c>
      <c r="AC33" s="87">
        <f t="shared" si="16"/>
        <v>0</v>
      </c>
      <c r="AD33" s="17">
        <f t="shared" si="16"/>
        <v>0</v>
      </c>
      <c r="AE33" s="87">
        <f t="shared" si="16"/>
        <v>0</v>
      </c>
      <c r="AF33" s="17">
        <f t="shared" si="16"/>
        <v>0</v>
      </c>
      <c r="AG33" s="87">
        <f t="shared" si="16"/>
        <v>0</v>
      </c>
      <c r="AH33" s="17">
        <f t="shared" si="16"/>
        <v>5</v>
      </c>
      <c r="AI33" s="87">
        <f t="shared" si="17"/>
        <v>5009480749</v>
      </c>
      <c r="AJ33" s="17">
        <f t="shared" si="17"/>
        <v>11</v>
      </c>
      <c r="AK33" s="87">
        <f t="shared" si="17"/>
        <v>35963446304</v>
      </c>
      <c r="AL33" s="17">
        <f t="shared" si="18"/>
        <v>5</v>
      </c>
      <c r="AM33" s="87">
        <f t="shared" si="18"/>
        <v>4841664013</v>
      </c>
      <c r="AN33" s="17">
        <f t="shared" si="19"/>
        <v>2</v>
      </c>
      <c r="AO33" s="87">
        <f t="shared" si="19"/>
        <v>41786279245</v>
      </c>
      <c r="AP33" s="21"/>
      <c r="AQ33" s="22"/>
      <c r="AR33" s="21"/>
      <c r="AS33" s="22"/>
      <c r="AT33" s="21"/>
      <c r="AU33" s="22"/>
      <c r="AV33" s="21"/>
      <c r="AW33" s="22"/>
      <c r="AX33" s="21"/>
      <c r="AY33" s="22"/>
      <c r="AZ33" s="21"/>
      <c r="BA33" s="24"/>
      <c r="BB33" s="21"/>
      <c r="BC33" s="22"/>
      <c r="BD33" s="25"/>
      <c r="BE33" s="24"/>
      <c r="BF33" s="26"/>
      <c r="BG33" s="24"/>
      <c r="BH33" s="27"/>
      <c r="BI33" s="28"/>
      <c r="BJ33" s="27"/>
      <c r="BK33" s="28"/>
      <c r="BL33" s="27"/>
      <c r="BM33" s="28"/>
    </row>
    <row r="34" spans="1:65" ht="21" customHeight="1">
      <c r="A34" s="9" t="s">
        <v>33</v>
      </c>
      <c r="B34" s="96">
        <f aca="true" t="shared" si="23" ref="B34">SUM(B29:B33)</f>
        <v>145</v>
      </c>
      <c r="C34" s="88">
        <f>SUM(C29:C33)</f>
        <v>1344939255328.29</v>
      </c>
      <c r="D34" s="18">
        <f>SUM(D29:D33)</f>
        <v>13</v>
      </c>
      <c r="E34" s="88">
        <f>SUM(E29:E33)</f>
        <v>73232900962</v>
      </c>
      <c r="F34" s="18">
        <f>SUM(F29:F33)</f>
        <v>10</v>
      </c>
      <c r="G34" s="88">
        <f>SUM(G29:G33)</f>
        <v>5245661941</v>
      </c>
      <c r="H34" s="18">
        <f>SUM(H29:H33)</f>
        <v>20</v>
      </c>
      <c r="I34" s="88">
        <f>SUM(I29:I33)</f>
        <v>10812591311</v>
      </c>
      <c r="J34" s="18">
        <f aca="true" t="shared" si="24" ref="J34:O34">SUM(J29:J33)</f>
        <v>11</v>
      </c>
      <c r="K34" s="88">
        <f t="shared" si="24"/>
        <v>31607218335</v>
      </c>
      <c r="L34" s="18">
        <f t="shared" si="24"/>
        <v>10</v>
      </c>
      <c r="M34" s="88">
        <f t="shared" si="24"/>
        <v>32725844347</v>
      </c>
      <c r="N34" s="18">
        <f t="shared" si="24"/>
        <v>0</v>
      </c>
      <c r="O34" s="88">
        <f t="shared" si="24"/>
        <v>0</v>
      </c>
      <c r="P34" s="18">
        <f aca="true" t="shared" si="25" ref="P34:U34">SUM(P29:P33)</f>
        <v>1</v>
      </c>
      <c r="Q34" s="88">
        <f t="shared" si="25"/>
        <v>1245000000</v>
      </c>
      <c r="R34" s="18">
        <f t="shared" si="25"/>
        <v>8</v>
      </c>
      <c r="S34" s="88">
        <f t="shared" si="25"/>
        <v>9613038278</v>
      </c>
      <c r="T34" s="18">
        <f t="shared" si="25"/>
        <v>16</v>
      </c>
      <c r="U34" s="88">
        <f t="shared" si="25"/>
        <v>926372904078</v>
      </c>
      <c r="V34" s="18">
        <v>0</v>
      </c>
      <c r="W34" s="88">
        <v>0</v>
      </c>
      <c r="X34" s="18">
        <v>0</v>
      </c>
      <c r="Y34" s="88">
        <v>0</v>
      </c>
      <c r="Z34" s="18">
        <v>0</v>
      </c>
      <c r="AA34" s="88">
        <v>0</v>
      </c>
      <c r="AB34" s="18">
        <f aca="true" t="shared" si="26" ref="AB34:AG34">SUM(AB29:AB33)</f>
        <v>1</v>
      </c>
      <c r="AC34" s="88">
        <f>SUM(AC29:AC33)</f>
        <v>1124997536</v>
      </c>
      <c r="AD34" s="18">
        <f t="shared" si="26"/>
        <v>4</v>
      </c>
      <c r="AE34" s="88">
        <f t="shared" si="26"/>
        <v>3556588257</v>
      </c>
      <c r="AF34" s="18">
        <f t="shared" si="26"/>
        <v>9</v>
      </c>
      <c r="AG34" s="88">
        <f t="shared" si="26"/>
        <v>125139631897.79001</v>
      </c>
      <c r="AH34" s="18">
        <f aca="true" t="shared" si="27" ref="AH34:AM34">SUM(AH29:AH33)</f>
        <v>10</v>
      </c>
      <c r="AI34" s="88">
        <f t="shared" si="27"/>
        <v>13687098912</v>
      </c>
      <c r="AJ34" s="18">
        <f t="shared" si="27"/>
        <v>19</v>
      </c>
      <c r="AK34" s="88">
        <f t="shared" si="27"/>
        <v>40167029863</v>
      </c>
      <c r="AL34" s="18">
        <f t="shared" si="27"/>
        <v>8</v>
      </c>
      <c r="AM34" s="88">
        <f t="shared" si="27"/>
        <v>23909193281</v>
      </c>
      <c r="AN34" s="18">
        <f aca="true" t="shared" si="28" ref="AN34:AO34">SUM(AN29:AN33)</f>
        <v>5</v>
      </c>
      <c r="AO34" s="88">
        <f t="shared" si="28"/>
        <v>46499556329.5</v>
      </c>
      <c r="AP34" s="29"/>
      <c r="AQ34" s="30"/>
      <c r="AR34" s="29"/>
      <c r="AS34" s="30"/>
      <c r="AT34" s="29"/>
      <c r="AU34" s="30"/>
      <c r="AV34" s="29"/>
      <c r="AW34" s="30"/>
      <c r="AX34" s="29"/>
      <c r="AY34" s="30"/>
      <c r="AZ34" s="29"/>
      <c r="BA34" s="32"/>
      <c r="BB34" s="29"/>
      <c r="BC34" s="30"/>
      <c r="BD34" s="33"/>
      <c r="BE34" s="32"/>
      <c r="BF34" s="34"/>
      <c r="BG34" s="32"/>
      <c r="BH34" s="35"/>
      <c r="BI34" s="36"/>
      <c r="BJ34" s="35"/>
      <c r="BK34" s="36"/>
      <c r="BL34" s="35"/>
      <c r="BM34" s="36"/>
    </row>
    <row r="37" ht="25.8">
      <c r="A37" s="7" t="s">
        <v>34</v>
      </c>
    </row>
    <row r="38" spans="1:66" s="5" customFormat="1" ht="31.5" customHeight="1">
      <c r="A38" s="8"/>
      <c r="B38" s="114" t="s">
        <v>49</v>
      </c>
      <c r="C38" s="114"/>
      <c r="D38" s="113" t="s">
        <v>103</v>
      </c>
      <c r="E38" s="114"/>
      <c r="F38" s="113" t="s">
        <v>90</v>
      </c>
      <c r="G38" s="114"/>
      <c r="H38" s="113" t="s">
        <v>75</v>
      </c>
      <c r="I38" s="114"/>
      <c r="J38" s="113" t="s">
        <v>73</v>
      </c>
      <c r="K38" s="114"/>
      <c r="L38" s="113" t="s">
        <v>70</v>
      </c>
      <c r="M38" s="114"/>
      <c r="N38" s="113" t="s">
        <v>68</v>
      </c>
      <c r="O38" s="114"/>
      <c r="P38" s="113" t="s">
        <v>67</v>
      </c>
      <c r="Q38" s="114"/>
      <c r="R38" s="113" t="s">
        <v>65</v>
      </c>
      <c r="S38" s="114"/>
      <c r="T38" s="113" t="s">
        <v>64</v>
      </c>
      <c r="U38" s="114"/>
      <c r="V38" s="113" t="s">
        <v>62</v>
      </c>
      <c r="W38" s="114"/>
      <c r="X38" s="113" t="s">
        <v>61</v>
      </c>
      <c r="Y38" s="114"/>
      <c r="Z38" s="113" t="s">
        <v>59</v>
      </c>
      <c r="AA38" s="114"/>
      <c r="AB38" s="113" t="s">
        <v>58</v>
      </c>
      <c r="AC38" s="114"/>
      <c r="AD38" s="113" t="s">
        <v>56</v>
      </c>
      <c r="AE38" s="114"/>
      <c r="AF38" s="113" t="s">
        <v>55</v>
      </c>
      <c r="AG38" s="114"/>
      <c r="AH38" s="113" t="s">
        <v>53</v>
      </c>
      <c r="AI38" s="114"/>
      <c r="AJ38" s="113" t="s">
        <v>51</v>
      </c>
      <c r="AK38" s="114"/>
      <c r="AL38" s="113" t="s">
        <v>47</v>
      </c>
      <c r="AM38" s="114"/>
      <c r="AN38" s="113" t="s">
        <v>47</v>
      </c>
      <c r="AO38" s="114"/>
      <c r="AP38" s="115"/>
      <c r="AQ38" s="116"/>
      <c r="AR38" s="115"/>
      <c r="AS38" s="116"/>
      <c r="AT38" s="115"/>
      <c r="AU38" s="116"/>
      <c r="AV38" s="115"/>
      <c r="AW38" s="116"/>
      <c r="AX38" s="115"/>
      <c r="AY38" s="116"/>
      <c r="AZ38" s="115"/>
      <c r="BA38" s="116"/>
      <c r="BB38" s="115"/>
      <c r="BC38" s="116"/>
      <c r="BD38" s="115"/>
      <c r="BE38" s="116"/>
      <c r="BF38" s="115"/>
      <c r="BG38" s="116"/>
      <c r="BH38" s="115"/>
      <c r="BI38" s="116"/>
      <c r="BJ38" s="115"/>
      <c r="BK38" s="116"/>
      <c r="BL38" s="115"/>
      <c r="BM38" s="115"/>
      <c r="BN38"/>
    </row>
    <row r="39" spans="2:66" s="5" customFormat="1" ht="32.25" customHeight="1">
      <c r="B39" s="94" t="s">
        <v>20</v>
      </c>
      <c r="C39" s="86" t="s">
        <v>21</v>
      </c>
      <c r="D39" s="94" t="s">
        <v>20</v>
      </c>
      <c r="E39" s="86" t="s">
        <v>21</v>
      </c>
      <c r="F39" s="94" t="s">
        <v>20</v>
      </c>
      <c r="G39" s="86" t="s">
        <v>21</v>
      </c>
      <c r="H39" s="94" t="s">
        <v>20</v>
      </c>
      <c r="I39" s="86" t="s">
        <v>21</v>
      </c>
      <c r="J39" s="94" t="s">
        <v>20</v>
      </c>
      <c r="K39" s="86" t="s">
        <v>21</v>
      </c>
      <c r="L39" s="94" t="s">
        <v>20</v>
      </c>
      <c r="M39" s="86" t="s">
        <v>21</v>
      </c>
      <c r="N39" s="94" t="s">
        <v>20</v>
      </c>
      <c r="O39" s="86" t="s">
        <v>21</v>
      </c>
      <c r="P39" s="94" t="s">
        <v>20</v>
      </c>
      <c r="Q39" s="86" t="s">
        <v>21</v>
      </c>
      <c r="R39" s="94" t="s">
        <v>20</v>
      </c>
      <c r="S39" s="86" t="s">
        <v>21</v>
      </c>
      <c r="T39" s="94" t="s">
        <v>20</v>
      </c>
      <c r="U39" s="86" t="s">
        <v>21</v>
      </c>
      <c r="V39" s="94" t="s">
        <v>20</v>
      </c>
      <c r="W39" s="86" t="s">
        <v>21</v>
      </c>
      <c r="X39" s="94" t="s">
        <v>20</v>
      </c>
      <c r="Y39" s="86" t="s">
        <v>21</v>
      </c>
      <c r="Z39" s="94" t="s">
        <v>20</v>
      </c>
      <c r="AA39" s="86" t="s">
        <v>21</v>
      </c>
      <c r="AB39" s="94" t="s">
        <v>20</v>
      </c>
      <c r="AC39" s="86" t="s">
        <v>21</v>
      </c>
      <c r="AD39" s="94" t="s">
        <v>20</v>
      </c>
      <c r="AE39" s="86" t="s">
        <v>21</v>
      </c>
      <c r="AF39" s="94" t="s">
        <v>20</v>
      </c>
      <c r="AG39" s="86" t="s">
        <v>21</v>
      </c>
      <c r="AH39" s="94" t="s">
        <v>20</v>
      </c>
      <c r="AI39" s="86" t="s">
        <v>21</v>
      </c>
      <c r="AJ39" s="94" t="s">
        <v>20</v>
      </c>
      <c r="AK39" s="86" t="s">
        <v>21</v>
      </c>
      <c r="AL39" s="94" t="s">
        <v>20</v>
      </c>
      <c r="AM39" s="86" t="s">
        <v>21</v>
      </c>
      <c r="AN39" s="94" t="s">
        <v>20</v>
      </c>
      <c r="AO39" s="86" t="s">
        <v>21</v>
      </c>
      <c r="AP39" s="4"/>
      <c r="AQ39" s="20"/>
      <c r="AR39" s="4"/>
      <c r="AS39" s="20"/>
      <c r="AT39" s="4"/>
      <c r="AU39" s="20"/>
      <c r="AV39" s="4"/>
      <c r="AW39" s="20"/>
      <c r="AX39" s="4"/>
      <c r="AY39" s="20"/>
      <c r="AZ39" s="4"/>
      <c r="BA39" s="20"/>
      <c r="BB39" s="4"/>
      <c r="BC39" s="20"/>
      <c r="BD39" s="4"/>
      <c r="BE39" s="20"/>
      <c r="BF39" s="4"/>
      <c r="BG39" s="20"/>
      <c r="BH39" s="4"/>
      <c r="BI39" s="20"/>
      <c r="BJ39" s="4"/>
      <c r="BK39" s="20"/>
      <c r="BL39" s="4"/>
      <c r="BM39" s="20"/>
      <c r="BN39"/>
    </row>
    <row r="40" spans="1:65" ht="21">
      <c r="A40" s="9" t="s">
        <v>31</v>
      </c>
      <c r="B40" s="97">
        <f>B12</f>
        <v>128</v>
      </c>
      <c r="C40" s="89">
        <f aca="true" t="shared" si="29" ref="C40">C12</f>
        <v>1328771185507.5</v>
      </c>
      <c r="D40" s="19">
        <f>D12</f>
        <v>12</v>
      </c>
      <c r="E40" s="89">
        <f>E12</f>
        <v>72722659801</v>
      </c>
      <c r="F40" s="19">
        <f aca="true" t="shared" si="30" ref="F40:AO40">F12</f>
        <v>10</v>
      </c>
      <c r="G40" s="89">
        <f t="shared" si="30"/>
        <v>5245661941</v>
      </c>
      <c r="H40" s="19">
        <f t="shared" si="30"/>
        <v>16</v>
      </c>
      <c r="I40" s="89">
        <f t="shared" si="30"/>
        <v>8630391636</v>
      </c>
      <c r="J40" s="19">
        <f t="shared" si="30"/>
        <v>8</v>
      </c>
      <c r="K40" s="89">
        <f t="shared" si="30"/>
        <v>31319052471</v>
      </c>
      <c r="L40" s="19">
        <f t="shared" si="30"/>
        <v>8</v>
      </c>
      <c r="M40" s="89">
        <f t="shared" si="30"/>
        <v>32692482658</v>
      </c>
      <c r="N40" s="19">
        <f t="shared" si="30"/>
        <v>0</v>
      </c>
      <c r="O40" s="89">
        <f t="shared" si="30"/>
        <v>0</v>
      </c>
      <c r="P40" s="19">
        <f t="shared" si="30"/>
        <v>1</v>
      </c>
      <c r="Q40" s="89">
        <f t="shared" si="30"/>
        <v>1245000000</v>
      </c>
      <c r="R40" s="19">
        <f t="shared" si="30"/>
        <v>8</v>
      </c>
      <c r="S40" s="89">
        <f t="shared" si="30"/>
        <v>9613038278</v>
      </c>
      <c r="T40" s="19">
        <f t="shared" si="30"/>
        <v>14</v>
      </c>
      <c r="U40" s="89">
        <f t="shared" si="30"/>
        <v>926067584416</v>
      </c>
      <c r="V40" s="19">
        <f t="shared" si="30"/>
        <v>0</v>
      </c>
      <c r="W40" s="89">
        <f t="shared" si="30"/>
        <v>0</v>
      </c>
      <c r="X40" s="19">
        <f t="shared" si="30"/>
        <v>0</v>
      </c>
      <c r="Y40" s="89">
        <f t="shared" si="30"/>
        <v>0</v>
      </c>
      <c r="Z40" s="19">
        <f t="shared" si="30"/>
        <v>0</v>
      </c>
      <c r="AA40" s="89">
        <f t="shared" si="30"/>
        <v>0</v>
      </c>
      <c r="AB40" s="19">
        <f t="shared" si="30"/>
        <v>1</v>
      </c>
      <c r="AC40" s="89">
        <f t="shared" si="30"/>
        <v>1124997536</v>
      </c>
      <c r="AD40" s="19">
        <f t="shared" si="30"/>
        <v>4</v>
      </c>
      <c r="AE40" s="89">
        <f t="shared" si="30"/>
        <v>3556588257</v>
      </c>
      <c r="AF40" s="19">
        <f t="shared" si="30"/>
        <v>7</v>
      </c>
      <c r="AG40" s="89">
        <f t="shared" si="30"/>
        <v>114884749111</v>
      </c>
      <c r="AH40" s="19">
        <f t="shared" si="30"/>
        <v>10</v>
      </c>
      <c r="AI40" s="89">
        <f t="shared" si="30"/>
        <v>13687098912</v>
      </c>
      <c r="AJ40" s="19">
        <f t="shared" si="30"/>
        <v>18</v>
      </c>
      <c r="AK40" s="89">
        <f t="shared" si="30"/>
        <v>39492080699</v>
      </c>
      <c r="AL40" s="19">
        <f t="shared" si="30"/>
        <v>7</v>
      </c>
      <c r="AM40" s="89">
        <f t="shared" si="30"/>
        <v>23829977956</v>
      </c>
      <c r="AN40" s="19">
        <f t="shared" si="30"/>
        <v>4</v>
      </c>
      <c r="AO40" s="89">
        <f t="shared" si="30"/>
        <v>44659821835.5</v>
      </c>
      <c r="AP40" s="38"/>
      <c r="AQ40" s="39"/>
      <c r="AR40" s="38"/>
      <c r="AS40" s="39"/>
      <c r="AT40" s="38"/>
      <c r="AU40" s="39"/>
      <c r="AV40" s="38"/>
      <c r="AW40" s="39"/>
      <c r="AX40" s="38"/>
      <c r="AY40" s="39"/>
      <c r="AZ40" s="40"/>
      <c r="BA40" s="40"/>
      <c r="BB40" s="38"/>
      <c r="BC40" s="39"/>
      <c r="BD40" s="41"/>
      <c r="BE40" s="40"/>
      <c r="BF40" s="42"/>
      <c r="BG40" s="40"/>
      <c r="BH40" s="43"/>
      <c r="BI40" s="44"/>
      <c r="BJ40" s="43"/>
      <c r="BK40" s="44"/>
      <c r="BL40" s="43"/>
      <c r="BM40" s="44"/>
    </row>
    <row r="41" spans="1:65" ht="21">
      <c r="A41" s="9" t="s">
        <v>32</v>
      </c>
      <c r="B41" s="97">
        <f aca="true" t="shared" si="31" ref="B41:C41">B23</f>
        <v>15</v>
      </c>
      <c r="C41" s="89">
        <f t="shared" si="31"/>
        <v>16134708131.79</v>
      </c>
      <c r="D41" s="19">
        <f>D23</f>
        <v>1</v>
      </c>
      <c r="E41" s="89">
        <f>E23</f>
        <v>510241161</v>
      </c>
      <c r="F41" s="19">
        <f aca="true" t="shared" si="32" ref="F41:AO41">F23</f>
        <v>0</v>
      </c>
      <c r="G41" s="89">
        <f t="shared" si="32"/>
        <v>0</v>
      </c>
      <c r="H41" s="19">
        <f t="shared" si="32"/>
        <v>4</v>
      </c>
      <c r="I41" s="89">
        <f t="shared" si="32"/>
        <v>2182199675</v>
      </c>
      <c r="J41" s="19">
        <f t="shared" si="32"/>
        <v>3</v>
      </c>
      <c r="K41" s="89">
        <f t="shared" si="32"/>
        <v>288165864</v>
      </c>
      <c r="L41" s="19">
        <f t="shared" si="32"/>
        <v>2</v>
      </c>
      <c r="M41" s="89">
        <f t="shared" si="32"/>
        <v>33361689</v>
      </c>
      <c r="N41" s="19">
        <f t="shared" si="32"/>
        <v>0</v>
      </c>
      <c r="O41" s="89">
        <f t="shared" si="32"/>
        <v>0</v>
      </c>
      <c r="P41" s="19">
        <f t="shared" si="32"/>
        <v>0</v>
      </c>
      <c r="Q41" s="89">
        <f t="shared" si="32"/>
        <v>0</v>
      </c>
      <c r="R41" s="19">
        <f t="shared" si="32"/>
        <v>0</v>
      </c>
      <c r="S41" s="89">
        <f t="shared" si="32"/>
        <v>0</v>
      </c>
      <c r="T41" s="19">
        <f t="shared" si="32"/>
        <v>2</v>
      </c>
      <c r="U41" s="89">
        <f t="shared" si="32"/>
        <v>305319662</v>
      </c>
      <c r="V41" s="19">
        <f t="shared" si="32"/>
        <v>0</v>
      </c>
      <c r="W41" s="89">
        <f t="shared" si="32"/>
        <v>0</v>
      </c>
      <c r="X41" s="19">
        <f t="shared" si="32"/>
        <v>0</v>
      </c>
      <c r="Y41" s="89">
        <f t="shared" si="32"/>
        <v>0</v>
      </c>
      <c r="Z41" s="19">
        <f t="shared" si="32"/>
        <v>0</v>
      </c>
      <c r="AA41" s="89">
        <f t="shared" si="32"/>
        <v>0</v>
      </c>
      <c r="AB41" s="19">
        <f t="shared" si="32"/>
        <v>0</v>
      </c>
      <c r="AC41" s="89">
        <f t="shared" si="32"/>
        <v>0</v>
      </c>
      <c r="AD41" s="19">
        <f t="shared" si="32"/>
        <v>0</v>
      </c>
      <c r="AE41" s="89">
        <f t="shared" si="32"/>
        <v>0</v>
      </c>
      <c r="AF41" s="19">
        <f t="shared" si="32"/>
        <v>2</v>
      </c>
      <c r="AG41" s="89">
        <f t="shared" si="32"/>
        <v>10254882786.79</v>
      </c>
      <c r="AH41" s="19">
        <f t="shared" si="32"/>
        <v>0</v>
      </c>
      <c r="AI41" s="89">
        <f t="shared" si="32"/>
        <v>0</v>
      </c>
      <c r="AJ41" s="19">
        <f t="shared" si="32"/>
        <v>1</v>
      </c>
      <c r="AK41" s="89">
        <f t="shared" si="32"/>
        <v>674949164</v>
      </c>
      <c r="AL41" s="19">
        <f t="shared" si="32"/>
        <v>1</v>
      </c>
      <c r="AM41" s="89">
        <f t="shared" si="32"/>
        <v>79215325</v>
      </c>
      <c r="AN41" s="19">
        <f t="shared" si="32"/>
        <v>1</v>
      </c>
      <c r="AO41" s="89">
        <f t="shared" si="32"/>
        <v>1839734494</v>
      </c>
      <c r="AP41" s="38"/>
      <c r="AQ41" s="39"/>
      <c r="AR41" s="38"/>
      <c r="AS41" s="39"/>
      <c r="AT41" s="38"/>
      <c r="AU41" s="39"/>
      <c r="AV41" s="38"/>
      <c r="AW41" s="39"/>
      <c r="AX41" s="38"/>
      <c r="AY41" s="39"/>
      <c r="AZ41" s="40"/>
      <c r="BA41" s="40"/>
      <c r="BB41" s="38"/>
      <c r="BC41" s="39"/>
      <c r="BD41" s="41"/>
      <c r="BE41" s="40"/>
      <c r="BF41" s="42"/>
      <c r="BG41" s="40"/>
      <c r="BH41" s="43"/>
      <c r="BI41" s="44"/>
      <c r="BJ41" s="43"/>
      <c r="BK41" s="44"/>
      <c r="BL41" s="43"/>
      <c r="BM41" s="44"/>
    </row>
    <row r="42" spans="1:63" ht="21">
      <c r="A42" s="9" t="s">
        <v>33</v>
      </c>
      <c r="B42" s="96">
        <f aca="true" t="shared" si="33" ref="B42:C42">B34</f>
        <v>145</v>
      </c>
      <c r="C42" s="88">
        <f t="shared" si="33"/>
        <v>1344939255328.29</v>
      </c>
      <c r="D42" s="18">
        <f>D34</f>
        <v>13</v>
      </c>
      <c r="E42" s="88">
        <f>E34</f>
        <v>73232900962</v>
      </c>
      <c r="F42" s="18">
        <f aca="true" t="shared" si="34" ref="F42:AO42">F34</f>
        <v>10</v>
      </c>
      <c r="G42" s="88">
        <f t="shared" si="34"/>
        <v>5245661941</v>
      </c>
      <c r="H42" s="18">
        <f t="shared" si="34"/>
        <v>20</v>
      </c>
      <c r="I42" s="88">
        <f t="shared" si="34"/>
        <v>10812591311</v>
      </c>
      <c r="J42" s="18">
        <f t="shared" si="34"/>
        <v>11</v>
      </c>
      <c r="K42" s="88">
        <f t="shared" si="34"/>
        <v>31607218335</v>
      </c>
      <c r="L42" s="18">
        <f t="shared" si="34"/>
        <v>10</v>
      </c>
      <c r="M42" s="88">
        <f t="shared" si="34"/>
        <v>32725844347</v>
      </c>
      <c r="N42" s="18">
        <f t="shared" si="34"/>
        <v>0</v>
      </c>
      <c r="O42" s="88">
        <f t="shared" si="34"/>
        <v>0</v>
      </c>
      <c r="P42" s="18">
        <f t="shared" si="34"/>
        <v>1</v>
      </c>
      <c r="Q42" s="88">
        <f t="shared" si="34"/>
        <v>1245000000</v>
      </c>
      <c r="R42" s="18">
        <f t="shared" si="34"/>
        <v>8</v>
      </c>
      <c r="S42" s="88">
        <f t="shared" si="34"/>
        <v>9613038278</v>
      </c>
      <c r="T42" s="18">
        <f t="shared" si="34"/>
        <v>16</v>
      </c>
      <c r="U42" s="88">
        <f t="shared" si="34"/>
        <v>926372904078</v>
      </c>
      <c r="V42" s="18">
        <f t="shared" si="34"/>
        <v>0</v>
      </c>
      <c r="W42" s="88">
        <f t="shared" si="34"/>
        <v>0</v>
      </c>
      <c r="X42" s="18">
        <f t="shared" si="34"/>
        <v>0</v>
      </c>
      <c r="Y42" s="88">
        <f t="shared" si="34"/>
        <v>0</v>
      </c>
      <c r="Z42" s="18">
        <f t="shared" si="34"/>
        <v>0</v>
      </c>
      <c r="AA42" s="88">
        <f t="shared" si="34"/>
        <v>0</v>
      </c>
      <c r="AB42" s="18">
        <f t="shared" si="34"/>
        <v>1</v>
      </c>
      <c r="AC42" s="88">
        <f t="shared" si="34"/>
        <v>1124997536</v>
      </c>
      <c r="AD42" s="18">
        <f t="shared" si="34"/>
        <v>4</v>
      </c>
      <c r="AE42" s="88">
        <f t="shared" si="34"/>
        <v>3556588257</v>
      </c>
      <c r="AF42" s="18">
        <f t="shared" si="34"/>
        <v>9</v>
      </c>
      <c r="AG42" s="88">
        <f t="shared" si="34"/>
        <v>125139631897.79001</v>
      </c>
      <c r="AH42" s="18">
        <f t="shared" si="34"/>
        <v>10</v>
      </c>
      <c r="AI42" s="88">
        <f t="shared" si="34"/>
        <v>13687098912</v>
      </c>
      <c r="AJ42" s="18">
        <f t="shared" si="34"/>
        <v>19</v>
      </c>
      <c r="AK42" s="88">
        <f t="shared" si="34"/>
        <v>40167029863</v>
      </c>
      <c r="AL42" s="18">
        <f t="shared" si="34"/>
        <v>8</v>
      </c>
      <c r="AM42" s="88">
        <f t="shared" si="34"/>
        <v>23909193281</v>
      </c>
      <c r="AN42" s="18">
        <f t="shared" si="34"/>
        <v>5</v>
      </c>
      <c r="AO42" s="88">
        <f t="shared" si="34"/>
        <v>46499556329.5</v>
      </c>
      <c r="AP42" s="29"/>
      <c r="AQ42" s="30"/>
      <c r="AR42" s="29"/>
      <c r="AS42" s="30"/>
      <c r="AT42" s="29"/>
      <c r="AU42" s="30"/>
      <c r="AV42" s="29"/>
      <c r="AW42" s="30"/>
      <c r="AX42" s="32"/>
      <c r="AY42" s="32"/>
      <c r="AZ42" s="29"/>
      <c r="BA42" s="30"/>
      <c r="BB42" s="33"/>
      <c r="BC42" s="32"/>
      <c r="BD42" s="34"/>
      <c r="BE42" s="32"/>
      <c r="BF42" s="35"/>
      <c r="BG42" s="36"/>
      <c r="BH42" s="35"/>
      <c r="BI42" s="36"/>
      <c r="BJ42" s="35"/>
      <c r="BK42" s="36"/>
    </row>
    <row r="46" ht="28.5">
      <c r="A46" s="11" t="s">
        <v>39</v>
      </c>
    </row>
    <row r="47" spans="1:2" ht="28.8">
      <c r="A47" s="11" t="s">
        <v>44</v>
      </c>
      <c r="B47" s="98" t="s">
        <v>54</v>
      </c>
    </row>
    <row r="48" ht="25.8">
      <c r="A48" s="10"/>
    </row>
    <row r="49" spans="2:3" ht="18.75">
      <c r="B49" s="120" t="s">
        <v>38</v>
      </c>
      <c r="C49" s="120"/>
    </row>
    <row r="50" spans="2:38" s="5" customFormat="1" ht="46.5" customHeight="1">
      <c r="B50" s="99"/>
      <c r="C50" s="85" t="s">
        <v>50</v>
      </c>
      <c r="D50" s="102" t="s">
        <v>91</v>
      </c>
      <c r="E50" s="102" t="s">
        <v>72</v>
      </c>
      <c r="F50" s="102" t="s">
        <v>69</v>
      </c>
      <c r="G50" s="102" t="s">
        <v>66</v>
      </c>
      <c r="H50" s="102" t="s">
        <v>63</v>
      </c>
      <c r="I50" s="102" t="s">
        <v>60</v>
      </c>
      <c r="J50" s="102" t="s">
        <v>57</v>
      </c>
      <c r="K50" s="102" t="s">
        <v>52</v>
      </c>
      <c r="L50" s="102" t="s">
        <v>46</v>
      </c>
      <c r="M50" s="99"/>
      <c r="N50" s="90"/>
      <c r="O50" s="99"/>
      <c r="P50" s="90"/>
      <c r="Q50" s="99"/>
      <c r="R50" s="90"/>
      <c r="S50" s="99"/>
      <c r="T50" s="90"/>
      <c r="U50" s="99"/>
      <c r="V50" s="90"/>
      <c r="W50" s="99"/>
      <c r="X50" s="90"/>
      <c r="Y50" s="99"/>
      <c r="Z50" s="90"/>
      <c r="AA50" s="99"/>
      <c r="AB50" s="90"/>
      <c r="AC50" s="99"/>
      <c r="AD50" s="90"/>
      <c r="AE50" s="99"/>
      <c r="AF50" s="90"/>
      <c r="AG50" s="99"/>
      <c r="AH50" s="90"/>
      <c r="AI50" s="99"/>
      <c r="AJ50" s="90"/>
      <c r="AK50" s="99"/>
      <c r="AL50" s="90"/>
    </row>
    <row r="51" spans="2:38" ht="21">
      <c r="B51" s="100" t="s">
        <v>31</v>
      </c>
      <c r="C51" s="91">
        <f>L51+K51+J51+I51+H51+G51+F51+E51+D51</f>
        <v>1256048.5257065</v>
      </c>
      <c r="D51" s="91">
        <f>(G40+I40)/1000000</f>
        <v>13876.053577</v>
      </c>
      <c r="E51" s="91">
        <f>(K40+M40)/1000000</f>
        <v>64011.535129</v>
      </c>
      <c r="F51" s="91">
        <f>(O40+Q40)/1000000</f>
        <v>1245</v>
      </c>
      <c r="G51" s="91">
        <f>(S40+U40)/1000000</f>
        <v>935680.622694</v>
      </c>
      <c r="H51" s="91">
        <f>(W40+Y40)/1000000</f>
        <v>0</v>
      </c>
      <c r="I51" s="91">
        <f>(AA40+AC40)/1000000</f>
        <v>1124.997536</v>
      </c>
      <c r="J51" s="91">
        <f>(AE40+AG40)/1000000</f>
        <v>118441.337368</v>
      </c>
      <c r="K51" s="91">
        <f>(AI40+AK40)/1000000</f>
        <v>53179.179611</v>
      </c>
      <c r="L51" s="91">
        <f>(AM40+AO40)/1000000</f>
        <v>68489.7997915</v>
      </c>
      <c r="M51" s="93"/>
      <c r="N51" s="84"/>
      <c r="O51" s="93"/>
      <c r="P51" s="84"/>
      <c r="Q51" s="93"/>
      <c r="R51" s="84"/>
      <c r="S51" s="93"/>
      <c r="T51" s="84"/>
      <c r="U51" s="93"/>
      <c r="V51" s="84"/>
      <c r="W51" s="93"/>
      <c r="X51" s="84"/>
      <c r="Y51" s="93"/>
      <c r="Z51" s="84"/>
      <c r="AA51" s="93"/>
      <c r="AB51" s="84"/>
      <c r="AC51" s="93"/>
      <c r="AD51" s="84"/>
      <c r="AE51" s="93"/>
      <c r="AF51" s="84"/>
      <c r="AG51" s="93"/>
      <c r="AH51" s="84"/>
      <c r="AI51" s="93"/>
      <c r="AJ51" s="84"/>
      <c r="AK51" s="93"/>
      <c r="AL51" s="84"/>
    </row>
    <row r="52" spans="2:38" ht="21">
      <c r="B52" s="100" t="s">
        <v>36</v>
      </c>
      <c r="C52" s="91">
        <f>L52+K52+J52+I52+H52+G52+F52+E52+D52</f>
        <v>15657.828659790002</v>
      </c>
      <c r="D52" s="91">
        <f>(G41+I41)/1000000</f>
        <v>2182.199675</v>
      </c>
      <c r="E52" s="91">
        <f>(K41+M41)/1000000</f>
        <v>321.527553</v>
      </c>
      <c r="F52" s="91">
        <f>(O41+Q41)/1000000</f>
        <v>0</v>
      </c>
      <c r="G52" s="91">
        <f>(S41+U41)/1000000</f>
        <v>305.319662</v>
      </c>
      <c r="H52" s="91">
        <f>(W41+Y41)/1000000</f>
        <v>0</v>
      </c>
      <c r="I52" s="91">
        <f>(AA41+AC41)/1000000</f>
        <v>0</v>
      </c>
      <c r="J52" s="91">
        <f>(AE41+AG41)/1000000</f>
        <v>10254.882786790002</v>
      </c>
      <c r="K52" s="91">
        <f>(AI41+AK41)/1000000</f>
        <v>674.949164</v>
      </c>
      <c r="L52" s="91">
        <f>(AM41+AO41)/1000000</f>
        <v>1918.949819</v>
      </c>
      <c r="M52" s="93"/>
      <c r="N52" s="84"/>
      <c r="O52" s="93"/>
      <c r="P52" s="84"/>
      <c r="Q52" s="93"/>
      <c r="R52" s="84"/>
      <c r="S52" s="93"/>
      <c r="T52" s="84"/>
      <c r="U52" s="93"/>
      <c r="V52" s="84"/>
      <c r="W52" s="93"/>
      <c r="X52" s="84"/>
      <c r="Y52" s="93"/>
      <c r="Z52" s="84"/>
      <c r="AA52" s="93"/>
      <c r="AB52" s="84"/>
      <c r="AC52" s="93"/>
      <c r="AD52" s="84"/>
      <c r="AE52" s="93"/>
      <c r="AF52" s="84"/>
      <c r="AG52" s="93"/>
      <c r="AH52" s="84"/>
      <c r="AI52" s="93"/>
      <c r="AJ52" s="84"/>
      <c r="AK52" s="93"/>
      <c r="AL52" s="84"/>
    </row>
    <row r="53" spans="2:38" ht="21">
      <c r="B53" s="100" t="s">
        <v>33</v>
      </c>
      <c r="C53" s="89">
        <f aca="true" t="shared" si="35" ref="C53:H53">+C51+C52</f>
        <v>1271706.3543662902</v>
      </c>
      <c r="D53" s="89">
        <f t="shared" si="35"/>
        <v>16058.253252</v>
      </c>
      <c r="E53" s="89">
        <f t="shared" si="35"/>
        <v>64333.062682</v>
      </c>
      <c r="F53" s="89">
        <f t="shared" si="35"/>
        <v>1245</v>
      </c>
      <c r="G53" s="89">
        <f t="shared" si="35"/>
        <v>935985.9423560001</v>
      </c>
      <c r="H53" s="89">
        <f t="shared" si="35"/>
        <v>0</v>
      </c>
      <c r="I53" s="89">
        <f aca="true" t="shared" si="36" ref="I53:L53">+I51+I52</f>
        <v>1124.997536</v>
      </c>
      <c r="J53" s="89">
        <f t="shared" si="36"/>
        <v>128696.22015478999</v>
      </c>
      <c r="K53" s="89">
        <f t="shared" si="36"/>
        <v>53854.128775</v>
      </c>
      <c r="L53" s="89">
        <f t="shared" si="36"/>
        <v>70408.7496105</v>
      </c>
      <c r="M53" s="93"/>
      <c r="N53" s="84"/>
      <c r="O53" s="93"/>
      <c r="P53" s="84"/>
      <c r="Q53" s="93"/>
      <c r="R53" s="84"/>
      <c r="S53" s="93"/>
      <c r="T53" s="84"/>
      <c r="U53" s="93"/>
      <c r="V53" s="84"/>
      <c r="W53" s="93"/>
      <c r="X53" s="84"/>
      <c r="Y53" s="93"/>
      <c r="Z53" s="84"/>
      <c r="AA53" s="93"/>
      <c r="AB53" s="84"/>
      <c r="AC53" s="93"/>
      <c r="AD53" s="84"/>
      <c r="AE53" s="93"/>
      <c r="AF53" s="84"/>
      <c r="AG53" s="93"/>
      <c r="AH53" s="84"/>
      <c r="AI53" s="93"/>
      <c r="AJ53" s="84"/>
      <c r="AK53" s="93"/>
      <c r="AL53" s="84"/>
    </row>
    <row r="54" ht="15">
      <c r="D54" s="84"/>
    </row>
    <row r="55" ht="15">
      <c r="D55" s="84"/>
    </row>
    <row r="56" spans="3:4" ht="23.25" customHeight="1">
      <c r="C56" s="92" t="s">
        <v>37</v>
      </c>
      <c r="D56" s="84"/>
    </row>
    <row r="57" spans="2:38" s="5" customFormat="1" ht="48" customHeight="1">
      <c r="B57" s="99"/>
      <c r="C57" s="85" t="s">
        <v>50</v>
      </c>
      <c r="D57" s="102" t="s">
        <v>91</v>
      </c>
      <c r="E57" s="102" t="s">
        <v>72</v>
      </c>
      <c r="F57" s="102" t="s">
        <v>69</v>
      </c>
      <c r="G57" s="102" t="s">
        <v>66</v>
      </c>
      <c r="H57" s="102" t="s">
        <v>63</v>
      </c>
      <c r="I57" s="102" t="s">
        <v>60</v>
      </c>
      <c r="J57" s="102" t="s">
        <v>57</v>
      </c>
      <c r="K57" s="102" t="s">
        <v>52</v>
      </c>
      <c r="L57" s="102" t="s">
        <v>46</v>
      </c>
      <c r="M57" s="99"/>
      <c r="N57" s="90"/>
      <c r="O57" s="99"/>
      <c r="P57" s="90"/>
      <c r="Q57" s="99"/>
      <c r="R57" s="90"/>
      <c r="S57" s="99"/>
      <c r="T57" s="90"/>
      <c r="U57" s="99"/>
      <c r="V57" s="90"/>
      <c r="W57" s="99"/>
      <c r="X57" s="90"/>
      <c r="Y57" s="99"/>
      <c r="Z57" s="90"/>
      <c r="AA57" s="99"/>
      <c r="AB57" s="90"/>
      <c r="AC57" s="99"/>
      <c r="AD57" s="90"/>
      <c r="AE57" s="99"/>
      <c r="AF57" s="90"/>
      <c r="AG57" s="99"/>
      <c r="AH57" s="90"/>
      <c r="AI57" s="99"/>
      <c r="AJ57" s="90"/>
      <c r="AK57" s="99"/>
      <c r="AL57" s="90"/>
    </row>
    <row r="58" spans="2:38" ht="21">
      <c r="B58" s="100" t="s">
        <v>31</v>
      </c>
      <c r="C58" s="101">
        <f>+L58+K58+J58+I58+H58+G58+F58+E58+D58</f>
        <v>116</v>
      </c>
      <c r="D58" s="101">
        <f>F40+H40</f>
        <v>26</v>
      </c>
      <c r="E58" s="101">
        <f>J40+L40</f>
        <v>16</v>
      </c>
      <c r="F58" s="101">
        <f>+N40+P40</f>
        <v>1</v>
      </c>
      <c r="G58" s="101">
        <f>R40+T40</f>
        <v>22</v>
      </c>
      <c r="H58" s="101">
        <f>V40+X40</f>
        <v>0</v>
      </c>
      <c r="I58" s="101">
        <f>Z40+AB40</f>
        <v>1</v>
      </c>
      <c r="J58" s="101">
        <f>AD40+AF40</f>
        <v>11</v>
      </c>
      <c r="K58" s="101">
        <f>AH40+AJ40</f>
        <v>28</v>
      </c>
      <c r="L58" s="101">
        <f>AL40+AN40</f>
        <v>11</v>
      </c>
      <c r="M58" s="93"/>
      <c r="N58" s="84"/>
      <c r="O58" s="93"/>
      <c r="P58" s="84"/>
      <c r="Q58" s="93"/>
      <c r="R58" s="84"/>
      <c r="S58" s="93"/>
      <c r="T58" s="84"/>
      <c r="U58" s="93"/>
      <c r="V58" s="84"/>
      <c r="W58" s="93"/>
      <c r="X58" s="84"/>
      <c r="Y58" s="93"/>
      <c r="Z58" s="84"/>
      <c r="AA58" s="93"/>
      <c r="AB58" s="84"/>
      <c r="AC58" s="93"/>
      <c r="AD58" s="84"/>
      <c r="AE58" s="93"/>
      <c r="AF58" s="84"/>
      <c r="AG58" s="93"/>
      <c r="AH58" s="84"/>
      <c r="AI58" s="93"/>
      <c r="AJ58" s="84"/>
      <c r="AK58" s="93"/>
      <c r="AL58" s="84"/>
    </row>
    <row r="59" spans="2:38" ht="21">
      <c r="B59" s="100" t="s">
        <v>36</v>
      </c>
      <c r="C59" s="101">
        <f>+L59+K59+J59+I59+H59+G59+F59+E59+D59</f>
        <v>16</v>
      </c>
      <c r="D59" s="101">
        <f>F41+H41</f>
        <v>4</v>
      </c>
      <c r="E59" s="101">
        <f>J41+L41</f>
        <v>5</v>
      </c>
      <c r="F59" s="101">
        <f>+N41+P41</f>
        <v>0</v>
      </c>
      <c r="G59" s="101">
        <f>R41+T41</f>
        <v>2</v>
      </c>
      <c r="H59" s="101">
        <f>V41+X41</f>
        <v>0</v>
      </c>
      <c r="I59" s="101">
        <f>Z41+AB41</f>
        <v>0</v>
      </c>
      <c r="J59" s="101">
        <f>AD41+AF41</f>
        <v>2</v>
      </c>
      <c r="K59" s="101">
        <f>AH41+AJ41</f>
        <v>1</v>
      </c>
      <c r="L59" s="101">
        <f>AL41+AN41</f>
        <v>2</v>
      </c>
      <c r="M59" s="93"/>
      <c r="N59" s="84"/>
      <c r="O59" s="93"/>
      <c r="P59" s="84"/>
      <c r="Q59" s="93"/>
      <c r="R59" s="84"/>
      <c r="S59" s="93"/>
      <c r="T59" s="84"/>
      <c r="U59" s="93"/>
      <c r="V59" s="84"/>
      <c r="W59" s="93"/>
      <c r="X59" s="84"/>
      <c r="Y59" s="93"/>
      <c r="Z59" s="84"/>
      <c r="AA59" s="93"/>
      <c r="AB59" s="84"/>
      <c r="AC59" s="93"/>
      <c r="AD59" s="84"/>
      <c r="AE59" s="93"/>
      <c r="AF59" s="84"/>
      <c r="AG59" s="93"/>
      <c r="AH59" s="84"/>
      <c r="AI59" s="93"/>
      <c r="AJ59" s="84"/>
      <c r="AK59" s="93"/>
      <c r="AL59" s="84"/>
    </row>
    <row r="60" spans="2:38" ht="21">
      <c r="B60" s="100" t="s">
        <v>33</v>
      </c>
      <c r="C60" s="101">
        <f>+L60+K60+J60+I60+H60+G60+F60+E60+D60</f>
        <v>132</v>
      </c>
      <c r="D60" s="101">
        <f>F42+H42</f>
        <v>30</v>
      </c>
      <c r="E60" s="101">
        <f>SUM(E58:E59)</f>
        <v>21</v>
      </c>
      <c r="F60" s="101">
        <f>SUM(F58:F59)</f>
        <v>1</v>
      </c>
      <c r="G60" s="101">
        <f>SUM(G58:G59)</f>
        <v>24</v>
      </c>
      <c r="H60" s="101">
        <f aca="true" t="shared" si="37" ref="H60:L60">SUM(H58:H59)</f>
        <v>0</v>
      </c>
      <c r="I60" s="101">
        <f t="shared" si="37"/>
        <v>1</v>
      </c>
      <c r="J60" s="101">
        <f t="shared" si="37"/>
        <v>13</v>
      </c>
      <c r="K60" s="101">
        <f t="shared" si="37"/>
        <v>29</v>
      </c>
      <c r="L60" s="101">
        <f t="shared" si="37"/>
        <v>13</v>
      </c>
      <c r="M60" s="93"/>
      <c r="N60" s="84"/>
      <c r="O60" s="93"/>
      <c r="P60" s="84"/>
      <c r="Q60" s="93"/>
      <c r="R60" s="84"/>
      <c r="S60" s="93"/>
      <c r="T60" s="84"/>
      <c r="U60" s="93"/>
      <c r="V60" s="84"/>
      <c r="W60" s="93"/>
      <c r="X60" s="84"/>
      <c r="Y60" s="93"/>
      <c r="Z60" s="84"/>
      <c r="AA60" s="93"/>
      <c r="AB60" s="84"/>
      <c r="AC60" s="93"/>
      <c r="AD60" s="84"/>
      <c r="AE60" s="93"/>
      <c r="AF60" s="84"/>
      <c r="AG60" s="93"/>
      <c r="AH60" s="84"/>
      <c r="AI60" s="93"/>
      <c r="AJ60" s="84"/>
      <c r="AK60" s="93"/>
      <c r="AL60" s="84"/>
    </row>
    <row r="61" ht="15">
      <c r="D61" s="84"/>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9"/>
      <c r="C85" s="90"/>
      <c r="D85" s="99"/>
      <c r="E85" s="90"/>
      <c r="F85" s="99"/>
      <c r="G85" s="90"/>
      <c r="H85" s="99"/>
      <c r="I85" s="90"/>
      <c r="J85" s="99"/>
      <c r="K85" s="90"/>
      <c r="L85" s="99"/>
      <c r="M85" s="90"/>
      <c r="N85" s="99"/>
      <c r="O85" s="90"/>
      <c r="P85" s="99"/>
      <c r="Q85" s="90"/>
      <c r="R85" s="99"/>
      <c r="S85" s="90"/>
      <c r="T85" s="99"/>
      <c r="U85" s="90"/>
      <c r="V85" s="99"/>
      <c r="W85" s="90"/>
      <c r="X85" s="99"/>
      <c r="Y85" s="90"/>
      <c r="Z85" s="99"/>
      <c r="AA85" s="90"/>
      <c r="AB85" s="99"/>
      <c r="AC85" s="90"/>
      <c r="AD85" s="99"/>
      <c r="AE85" s="90"/>
      <c r="AF85" s="99"/>
      <c r="AG85" s="90"/>
      <c r="AH85" s="99"/>
      <c r="AI85" s="90"/>
      <c r="AJ85" s="99"/>
      <c r="AK85" s="90"/>
    </row>
    <row r="86" ht="18">
      <c r="A86" s="12" t="s">
        <v>41</v>
      </c>
    </row>
  </sheetData>
  <mergeCells count="131">
    <mergeCell ref="B49:C49"/>
    <mergeCell ref="B38:C38"/>
    <mergeCell ref="B5:C5"/>
    <mergeCell ref="B16:C16"/>
    <mergeCell ref="B27:C27"/>
    <mergeCell ref="L5:M5"/>
    <mergeCell ref="L16:M16"/>
    <mergeCell ref="L27:M27"/>
    <mergeCell ref="L38:M38"/>
    <mergeCell ref="J5:K5"/>
    <mergeCell ref="J16:K16"/>
    <mergeCell ref="J27:K27"/>
    <mergeCell ref="J38:K38"/>
    <mergeCell ref="H5:I5"/>
    <mergeCell ref="H16:I16"/>
    <mergeCell ref="H27:I27"/>
    <mergeCell ref="H38:I38"/>
    <mergeCell ref="F5:G5"/>
    <mergeCell ref="F16:G16"/>
    <mergeCell ref="AH5:AI5"/>
    <mergeCell ref="Z5:AA5"/>
    <mergeCell ref="Z16:AA16"/>
    <mergeCell ref="Z27:AA27"/>
    <mergeCell ref="Z38:AA38"/>
    <mergeCell ref="T5:U5"/>
    <mergeCell ref="T16:U16"/>
    <mergeCell ref="T27:U27"/>
    <mergeCell ref="T38:U38"/>
    <mergeCell ref="V5:W5"/>
    <mergeCell ref="V16:W16"/>
    <mergeCell ref="V27:W27"/>
    <mergeCell ref="V38:W38"/>
    <mergeCell ref="X5:Y5"/>
    <mergeCell ref="X16:Y16"/>
    <mergeCell ref="X27:Y27"/>
    <mergeCell ref="X38:Y38"/>
    <mergeCell ref="AD5:AE5"/>
    <mergeCell ref="AT38:AU38"/>
    <mergeCell ref="R5:S5"/>
    <mergeCell ref="R16:S16"/>
    <mergeCell ref="R27:S27"/>
    <mergeCell ref="A1:C1"/>
    <mergeCell ref="A2:C2"/>
    <mergeCell ref="BB5:BC5"/>
    <mergeCell ref="BB16:BC16"/>
    <mergeCell ref="BB27:BC27"/>
    <mergeCell ref="AX5:AY5"/>
    <mergeCell ref="AX16:AY16"/>
    <mergeCell ref="AX27:AY27"/>
    <mergeCell ref="AP27:AQ27"/>
    <mergeCell ref="AT5:AU5"/>
    <mergeCell ref="AP16:AQ16"/>
    <mergeCell ref="AT16:AU16"/>
    <mergeCell ref="AV5:AW5"/>
    <mergeCell ref="AV16:AW16"/>
    <mergeCell ref="AP5:AQ5"/>
    <mergeCell ref="AR5:AS5"/>
    <mergeCell ref="AN5:AO5"/>
    <mergeCell ref="AL5:AM5"/>
    <mergeCell ref="AL16:AM16"/>
    <mergeCell ref="AL27:AM27"/>
    <mergeCell ref="BJ38:BK38"/>
    <mergeCell ref="BJ16:BK16"/>
    <mergeCell ref="BH38:BI38"/>
    <mergeCell ref="AV38:AW38"/>
    <mergeCell ref="BB38:BC38"/>
    <mergeCell ref="BL5:BM5"/>
    <mergeCell ref="BD38:BE38"/>
    <mergeCell ref="BJ5:BK5"/>
    <mergeCell ref="AR16:AS16"/>
    <mergeCell ref="AX38:AY38"/>
    <mergeCell ref="AV27:AW27"/>
    <mergeCell ref="BL16:BM16"/>
    <mergeCell ref="BF38:BG38"/>
    <mergeCell ref="AZ16:BA16"/>
    <mergeCell ref="AZ27:BA27"/>
    <mergeCell ref="AZ38:BA38"/>
    <mergeCell ref="BJ27:BK27"/>
    <mergeCell ref="BH5:BI5"/>
    <mergeCell ref="BD5:BE5"/>
    <mergeCell ref="BD16:BE16"/>
    <mergeCell ref="BD27:BE27"/>
    <mergeCell ref="BL38:BM38"/>
    <mergeCell ref="BL27:BM27"/>
    <mergeCell ref="BF5:BG5"/>
    <mergeCell ref="BH16:BI16"/>
    <mergeCell ref="BF16:BG16"/>
    <mergeCell ref="BH27:BI27"/>
    <mergeCell ref="BF27:BG27"/>
    <mergeCell ref="AZ5:BA5"/>
    <mergeCell ref="AF38:AG38"/>
    <mergeCell ref="AH16:AI16"/>
    <mergeCell ref="AH27:AI27"/>
    <mergeCell ref="AH38:AI38"/>
    <mergeCell ref="AL38:AM38"/>
    <mergeCell ref="AJ16:AK16"/>
    <mergeCell ref="AJ27:AK27"/>
    <mergeCell ref="AJ38:AK38"/>
    <mergeCell ref="AJ5:AK5"/>
    <mergeCell ref="AF5:AG5"/>
    <mergeCell ref="AF16:AG16"/>
    <mergeCell ref="AF27:AG27"/>
    <mergeCell ref="AN38:AO38"/>
    <mergeCell ref="AN16:AO16"/>
    <mergeCell ref="AN27:AO27"/>
    <mergeCell ref="AP38:AQ38"/>
    <mergeCell ref="AR38:AS38"/>
    <mergeCell ref="AT27:AU27"/>
    <mergeCell ref="AR27:AS27"/>
    <mergeCell ref="AD16:AE16"/>
    <mergeCell ref="AD27:AE27"/>
    <mergeCell ref="AD38:AE38"/>
    <mergeCell ref="AB5:AC5"/>
    <mergeCell ref="AB16:AC16"/>
    <mergeCell ref="AB27:AC27"/>
    <mergeCell ref="AB38:AC38"/>
    <mergeCell ref="D5:E5"/>
    <mergeCell ref="D16:E16"/>
    <mergeCell ref="D27:E27"/>
    <mergeCell ref="D38:E38"/>
    <mergeCell ref="F27:G27"/>
    <mergeCell ref="P5:Q5"/>
    <mergeCell ref="P16:Q16"/>
    <mergeCell ref="P27:Q27"/>
    <mergeCell ref="P38:Q38"/>
    <mergeCell ref="R38:S38"/>
    <mergeCell ref="F38:G38"/>
    <mergeCell ref="N5:O5"/>
    <mergeCell ref="N16:O16"/>
    <mergeCell ref="N27:O27"/>
    <mergeCell ref="N38:O38"/>
  </mergeCells>
  <printOptions/>
  <pageMargins left="0.31496062992125984" right="0.41" top="0.5118110236220472" bottom="0.5118110236220472" header="0.31496062992125984" footer="0.31496062992125984"/>
  <pageSetup fitToHeight="0" fitToWidth="1" horizontalDpi="600" verticalDpi="600" orientation="landscape" scale="25" r:id="rId2"/>
  <ignoredErrors>
    <ignoredError sqref="AH31"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4"/>
  <sheetViews>
    <sheetView showGridLines="0" zoomScale="80" zoomScaleNormal="80" workbookViewId="0" topLeftCell="A1">
      <selection activeCell="A1" sqref="A1:D1"/>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1.7109375" style="74"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66" t="s">
        <v>10</v>
      </c>
      <c r="B1" s="166"/>
      <c r="C1" s="166"/>
      <c r="D1" s="166"/>
      <c r="F1" s="163" t="s">
        <v>102</v>
      </c>
      <c r="G1" s="163"/>
    </row>
    <row r="2" spans="1:7" ht="25.8">
      <c r="A2" s="15"/>
      <c r="B2" s="15"/>
      <c r="C2" s="15"/>
      <c r="D2" s="15"/>
      <c r="F2" s="16"/>
      <c r="G2" s="16"/>
    </row>
    <row r="3" spans="1:14" ht="21">
      <c r="A3" s="14"/>
      <c r="B3" s="14"/>
      <c r="C3" s="159" t="s">
        <v>43</v>
      </c>
      <c r="D3" s="159"/>
      <c r="E3" s="159"/>
      <c r="F3" s="159"/>
      <c r="G3" s="159"/>
      <c r="H3" s="159"/>
      <c r="I3" s="159"/>
      <c r="N3" s="46"/>
    </row>
    <row r="4" ht="15.75" customHeight="1">
      <c r="N4" s="46"/>
    </row>
    <row r="5" spans="1:14" ht="15">
      <c r="A5" s="152" t="s">
        <v>24</v>
      </c>
      <c r="B5" s="131" t="s">
        <v>8</v>
      </c>
      <c r="C5" s="131" t="s">
        <v>0</v>
      </c>
      <c r="D5" s="131" t="s">
        <v>1</v>
      </c>
      <c r="E5" s="131" t="s">
        <v>2</v>
      </c>
      <c r="F5" s="131" t="s">
        <v>3</v>
      </c>
      <c r="G5" s="131" t="s">
        <v>4</v>
      </c>
      <c r="H5" s="164" t="s">
        <v>5</v>
      </c>
      <c r="I5" s="58" t="s">
        <v>6</v>
      </c>
      <c r="J5" s="167" t="s">
        <v>9</v>
      </c>
      <c r="K5" s="168"/>
      <c r="L5" s="139" t="s">
        <v>12</v>
      </c>
      <c r="M5" s="157"/>
      <c r="N5" s="158"/>
    </row>
    <row r="6" spans="1:14" ht="15.75" customHeight="1">
      <c r="A6" s="125"/>
      <c r="B6" s="143"/>
      <c r="C6" s="143"/>
      <c r="D6" s="143"/>
      <c r="E6" s="143"/>
      <c r="F6" s="143"/>
      <c r="G6" s="143"/>
      <c r="H6" s="165"/>
      <c r="I6" s="51" t="s">
        <v>7</v>
      </c>
      <c r="J6" s="2" t="s">
        <v>2</v>
      </c>
      <c r="K6" s="2" t="s">
        <v>11</v>
      </c>
      <c r="L6" s="51" t="s">
        <v>13</v>
      </c>
      <c r="M6" s="51" t="s">
        <v>14</v>
      </c>
      <c r="N6" s="51" t="s">
        <v>15</v>
      </c>
    </row>
    <row r="7" spans="1:14" ht="44.4" customHeight="1">
      <c r="A7" s="137">
        <v>1</v>
      </c>
      <c r="B7" s="127" t="s">
        <v>104</v>
      </c>
      <c r="C7" s="128" t="s">
        <v>77</v>
      </c>
      <c r="D7" s="128" t="s">
        <v>71</v>
      </c>
      <c r="E7" s="128" t="s">
        <v>105</v>
      </c>
      <c r="F7" s="128" t="s">
        <v>106</v>
      </c>
      <c r="G7" s="129" t="s">
        <v>111</v>
      </c>
      <c r="H7" s="130">
        <v>500000000</v>
      </c>
      <c r="I7" s="48" t="s">
        <v>107</v>
      </c>
      <c r="J7" s="131" t="s">
        <v>115</v>
      </c>
      <c r="K7" s="121" t="s">
        <v>112</v>
      </c>
      <c r="L7" s="123"/>
      <c r="M7" s="123"/>
      <c r="N7" s="123"/>
    </row>
    <row r="8" spans="1:14" ht="15.75" customHeight="1">
      <c r="A8" s="138"/>
      <c r="B8" s="127"/>
      <c r="C8" s="128"/>
      <c r="D8" s="128"/>
      <c r="E8" s="128"/>
      <c r="F8" s="128"/>
      <c r="G8" s="129"/>
      <c r="H8" s="130"/>
      <c r="I8" s="70">
        <v>44842</v>
      </c>
      <c r="J8" s="132"/>
      <c r="K8" s="122"/>
      <c r="L8" s="124"/>
      <c r="M8" s="124"/>
      <c r="N8" s="124"/>
    </row>
    <row r="9" spans="1:14" ht="69" customHeight="1">
      <c r="A9" s="137">
        <v>2</v>
      </c>
      <c r="B9" s="127" t="s">
        <v>108</v>
      </c>
      <c r="C9" s="128" t="s">
        <v>77</v>
      </c>
      <c r="D9" s="128" t="s">
        <v>109</v>
      </c>
      <c r="E9" s="128" t="s">
        <v>87</v>
      </c>
      <c r="F9" s="128" t="s">
        <v>110</v>
      </c>
      <c r="G9" s="129" t="s">
        <v>88</v>
      </c>
      <c r="H9" s="130">
        <v>113700000</v>
      </c>
      <c r="I9" s="48" t="s">
        <v>85</v>
      </c>
      <c r="J9" s="131" t="s">
        <v>89</v>
      </c>
      <c r="K9" s="121" t="s">
        <v>113</v>
      </c>
      <c r="L9" s="123" t="s">
        <v>114</v>
      </c>
      <c r="M9" s="123"/>
      <c r="N9" s="123"/>
    </row>
    <row r="10" spans="1:14" ht="15.75" customHeight="1">
      <c r="A10" s="138"/>
      <c r="B10" s="127"/>
      <c r="C10" s="128"/>
      <c r="D10" s="128"/>
      <c r="E10" s="128"/>
      <c r="F10" s="128"/>
      <c r="G10" s="129"/>
      <c r="H10" s="130"/>
      <c r="I10" s="111">
        <v>44840</v>
      </c>
      <c r="J10" s="132"/>
      <c r="K10" s="122"/>
      <c r="L10" s="124"/>
      <c r="M10" s="124"/>
      <c r="N10" s="124"/>
    </row>
    <row r="11" spans="1:7" ht="19.5" customHeight="1">
      <c r="A11" s="15"/>
      <c r="B11" s="15"/>
      <c r="C11" s="15"/>
      <c r="D11" s="15"/>
      <c r="F11" s="16"/>
      <c r="G11" s="16"/>
    </row>
    <row r="12" spans="1:14" ht="21">
      <c r="A12" s="14"/>
      <c r="B12" s="14"/>
      <c r="C12" s="159" t="s">
        <v>42</v>
      </c>
      <c r="D12" s="159"/>
      <c r="E12" s="159"/>
      <c r="F12" s="159"/>
      <c r="G12" s="159"/>
      <c r="H12" s="159"/>
      <c r="I12" s="159"/>
      <c r="N12" s="46"/>
    </row>
    <row r="13" ht="15.75" customHeight="1">
      <c r="N13" s="46"/>
    </row>
    <row r="14" spans="1:14" ht="15">
      <c r="A14" s="152" t="s">
        <v>24</v>
      </c>
      <c r="B14" s="131" t="s">
        <v>8</v>
      </c>
      <c r="C14" s="131" t="s">
        <v>0</v>
      </c>
      <c r="D14" s="131" t="s">
        <v>1</v>
      </c>
      <c r="E14" s="131" t="s">
        <v>2</v>
      </c>
      <c r="F14" s="131" t="s">
        <v>3</v>
      </c>
      <c r="G14" s="131" t="s">
        <v>4</v>
      </c>
      <c r="H14" s="164" t="s">
        <v>5</v>
      </c>
      <c r="I14" s="58" t="s">
        <v>6</v>
      </c>
      <c r="J14" s="167" t="s">
        <v>9</v>
      </c>
      <c r="K14" s="168"/>
      <c r="L14" s="139" t="s">
        <v>12</v>
      </c>
      <c r="M14" s="157"/>
      <c r="N14" s="158"/>
    </row>
    <row r="15" spans="1:14" ht="15.75" customHeight="1">
      <c r="A15" s="125"/>
      <c r="B15" s="143"/>
      <c r="C15" s="143"/>
      <c r="D15" s="143"/>
      <c r="E15" s="143"/>
      <c r="F15" s="143"/>
      <c r="G15" s="143"/>
      <c r="H15" s="165"/>
      <c r="I15" s="51" t="s">
        <v>7</v>
      </c>
      <c r="J15" s="2" t="s">
        <v>2</v>
      </c>
      <c r="K15" s="2" t="s">
        <v>11</v>
      </c>
      <c r="L15" s="51" t="s">
        <v>13</v>
      </c>
      <c r="M15" s="51" t="s">
        <v>14</v>
      </c>
      <c r="N15" s="51" t="s">
        <v>15</v>
      </c>
    </row>
    <row r="16" spans="1:14" ht="84.75" customHeight="1">
      <c r="A16" s="137">
        <v>1</v>
      </c>
      <c r="B16" s="127" t="s">
        <v>116</v>
      </c>
      <c r="C16" s="128" t="s">
        <v>80</v>
      </c>
      <c r="D16" s="128" t="s">
        <v>71</v>
      </c>
      <c r="E16" s="128" t="s">
        <v>117</v>
      </c>
      <c r="F16" s="128" t="s">
        <v>118</v>
      </c>
      <c r="G16" s="129" t="s">
        <v>119</v>
      </c>
      <c r="H16" s="130">
        <v>558731996</v>
      </c>
      <c r="I16" s="48" t="s">
        <v>85</v>
      </c>
      <c r="J16" s="131" t="s">
        <v>128</v>
      </c>
      <c r="K16" s="121" t="s">
        <v>124</v>
      </c>
      <c r="L16" s="123"/>
      <c r="M16" s="123"/>
      <c r="N16" s="123"/>
    </row>
    <row r="17" spans="1:14" ht="15.75" customHeight="1">
      <c r="A17" s="138"/>
      <c r="B17" s="127"/>
      <c r="C17" s="128"/>
      <c r="D17" s="128"/>
      <c r="E17" s="128"/>
      <c r="F17" s="128"/>
      <c r="G17" s="129"/>
      <c r="H17" s="130"/>
      <c r="I17" s="111">
        <v>44841</v>
      </c>
      <c r="J17" s="132"/>
      <c r="K17" s="122"/>
      <c r="L17" s="124"/>
      <c r="M17" s="124"/>
      <c r="N17" s="124"/>
    </row>
    <row r="18" spans="1:14" ht="15" customHeight="1">
      <c r="A18" s="53"/>
      <c r="B18" s="54"/>
      <c r="C18" s="55"/>
      <c r="D18" s="55"/>
      <c r="E18" s="55"/>
      <c r="F18" s="55"/>
      <c r="G18" s="56"/>
      <c r="H18" s="75"/>
      <c r="I18" s="57"/>
      <c r="J18" s="4"/>
      <c r="K18" s="45"/>
      <c r="L18" s="46"/>
      <c r="M18" s="46"/>
      <c r="N18" s="46"/>
    </row>
    <row r="19" spans="1:14" ht="21">
      <c r="A19" s="14"/>
      <c r="B19" s="14"/>
      <c r="C19" s="142" t="s">
        <v>45</v>
      </c>
      <c r="D19" s="142"/>
      <c r="E19" s="142"/>
      <c r="F19" s="142"/>
      <c r="G19" s="142"/>
      <c r="H19" s="142"/>
      <c r="I19" s="142"/>
      <c r="J19" s="14"/>
      <c r="N19" s="46"/>
    </row>
    <row r="20" spans="3:14" ht="15.75" customHeight="1">
      <c r="C20" s="47"/>
      <c r="D20" s="47"/>
      <c r="E20" s="47"/>
      <c r="F20" s="47"/>
      <c r="G20" s="47"/>
      <c r="H20" s="76"/>
      <c r="I20" s="47"/>
      <c r="N20" s="46"/>
    </row>
    <row r="21" spans="1:14" ht="15">
      <c r="A21" s="140" t="s">
        <v>24</v>
      </c>
      <c r="B21" s="131" t="s">
        <v>8</v>
      </c>
      <c r="C21" s="144" t="s">
        <v>0</v>
      </c>
      <c r="D21" s="144" t="s">
        <v>1</v>
      </c>
      <c r="E21" s="144" t="s">
        <v>2</v>
      </c>
      <c r="F21" s="144" t="s">
        <v>3</v>
      </c>
      <c r="G21" s="144" t="s">
        <v>4</v>
      </c>
      <c r="H21" s="155" t="s">
        <v>5</v>
      </c>
      <c r="I21" s="48" t="s">
        <v>6</v>
      </c>
      <c r="J21" s="167" t="s">
        <v>9</v>
      </c>
      <c r="K21" s="168"/>
      <c r="L21" s="139" t="s">
        <v>12</v>
      </c>
      <c r="M21" s="157"/>
      <c r="N21" s="158"/>
    </row>
    <row r="22" spans="1:14" ht="15">
      <c r="A22" s="141"/>
      <c r="B22" s="143"/>
      <c r="C22" s="145"/>
      <c r="D22" s="145"/>
      <c r="E22" s="145"/>
      <c r="F22" s="145"/>
      <c r="G22" s="145"/>
      <c r="H22" s="156"/>
      <c r="I22" s="52" t="s">
        <v>7</v>
      </c>
      <c r="J22" s="2" t="s">
        <v>2</v>
      </c>
      <c r="K22" s="1" t="s">
        <v>11</v>
      </c>
      <c r="L22" s="51" t="s">
        <v>13</v>
      </c>
      <c r="M22" s="51" t="s">
        <v>14</v>
      </c>
      <c r="N22" s="51" t="s">
        <v>15</v>
      </c>
    </row>
    <row r="23" spans="1:14" ht="85.2" customHeight="1">
      <c r="A23" s="153">
        <v>1</v>
      </c>
      <c r="B23" s="127" t="s">
        <v>120</v>
      </c>
      <c r="C23" s="128" t="s">
        <v>80</v>
      </c>
      <c r="D23" s="128" t="s">
        <v>78</v>
      </c>
      <c r="E23" s="128" t="s">
        <v>121</v>
      </c>
      <c r="F23" s="128" t="s">
        <v>122</v>
      </c>
      <c r="G23" s="129" t="s">
        <v>123</v>
      </c>
      <c r="H23" s="130">
        <v>314320600</v>
      </c>
      <c r="I23" s="48" t="s">
        <v>79</v>
      </c>
      <c r="J23" s="131" t="s">
        <v>129</v>
      </c>
      <c r="K23" s="121" t="s">
        <v>125</v>
      </c>
      <c r="L23" s="123" t="s">
        <v>126</v>
      </c>
      <c r="M23" s="123" t="s">
        <v>127</v>
      </c>
      <c r="N23" s="123"/>
    </row>
    <row r="24" spans="1:14" ht="15.75" customHeight="1">
      <c r="A24" s="154"/>
      <c r="B24" s="127"/>
      <c r="C24" s="128"/>
      <c r="D24" s="128"/>
      <c r="E24" s="128"/>
      <c r="F24" s="128"/>
      <c r="G24" s="129"/>
      <c r="H24" s="130"/>
      <c r="I24" s="70">
        <v>44838</v>
      </c>
      <c r="J24" s="132"/>
      <c r="K24" s="122"/>
      <c r="L24" s="124"/>
      <c r="M24" s="124"/>
      <c r="N24" s="124"/>
    </row>
    <row r="25" spans="1:14" ht="15.75" customHeight="1">
      <c r="A25" s="53"/>
      <c r="B25" s="54"/>
      <c r="C25" s="63"/>
      <c r="D25" s="63"/>
      <c r="E25" s="63"/>
      <c r="F25" s="63"/>
      <c r="G25" s="64"/>
      <c r="H25" s="77"/>
      <c r="I25" s="65"/>
      <c r="J25" s="4"/>
      <c r="K25" s="45"/>
      <c r="L25" s="46"/>
      <c r="M25" s="46"/>
      <c r="N25" s="46"/>
    </row>
    <row r="26" spans="1:9" ht="21">
      <c r="A26" s="3"/>
      <c r="B26" s="159" t="s">
        <v>18</v>
      </c>
      <c r="C26" s="159"/>
      <c r="D26" s="159"/>
      <c r="E26" s="159"/>
      <c r="F26" s="159"/>
      <c r="G26" s="159"/>
      <c r="H26" s="159"/>
      <c r="I26" s="159"/>
    </row>
    <row r="27" spans="1:9" ht="15">
      <c r="A27" s="3"/>
      <c r="C27" s="47"/>
      <c r="D27" s="47"/>
      <c r="E27" s="47"/>
      <c r="F27" s="47"/>
      <c r="G27" s="47"/>
      <c r="H27" s="76"/>
      <c r="I27" s="47"/>
    </row>
    <row r="28" spans="1:14" ht="15">
      <c r="A28" s="140" t="s">
        <v>24</v>
      </c>
      <c r="B28" s="131" t="s">
        <v>8</v>
      </c>
      <c r="C28" s="144" t="s">
        <v>0</v>
      </c>
      <c r="D28" s="144" t="s">
        <v>1</v>
      </c>
      <c r="E28" s="144" t="s">
        <v>2</v>
      </c>
      <c r="F28" s="144" t="s">
        <v>3</v>
      </c>
      <c r="G28" s="144" t="s">
        <v>4</v>
      </c>
      <c r="H28" s="155" t="s">
        <v>5</v>
      </c>
      <c r="I28" s="48" t="s">
        <v>6</v>
      </c>
      <c r="J28" s="167" t="s">
        <v>9</v>
      </c>
      <c r="K28" s="168"/>
      <c r="L28" s="139" t="s">
        <v>12</v>
      </c>
      <c r="M28" s="157"/>
      <c r="N28" s="158"/>
    </row>
    <row r="29" spans="1:14" ht="15">
      <c r="A29" s="141"/>
      <c r="B29" s="143"/>
      <c r="C29" s="145"/>
      <c r="D29" s="145"/>
      <c r="E29" s="145"/>
      <c r="F29" s="145"/>
      <c r="G29" s="145"/>
      <c r="H29" s="156"/>
      <c r="I29" s="52" t="s">
        <v>7</v>
      </c>
      <c r="J29" s="2" t="s">
        <v>2</v>
      </c>
      <c r="K29" s="1" t="s">
        <v>11</v>
      </c>
      <c r="L29" s="51" t="s">
        <v>13</v>
      </c>
      <c r="M29" s="51" t="s">
        <v>14</v>
      </c>
      <c r="N29" s="51" t="s">
        <v>15</v>
      </c>
    </row>
    <row r="30" spans="1:14" ht="57" customHeight="1">
      <c r="A30" s="139">
        <v>1</v>
      </c>
      <c r="B30" s="127" t="s">
        <v>130</v>
      </c>
      <c r="C30" s="128" t="s">
        <v>82</v>
      </c>
      <c r="D30" s="128" t="s">
        <v>78</v>
      </c>
      <c r="E30" s="128" t="s">
        <v>131</v>
      </c>
      <c r="F30" s="128" t="s">
        <v>132</v>
      </c>
      <c r="G30" s="129" t="s">
        <v>166</v>
      </c>
      <c r="H30" s="130">
        <v>1421930444</v>
      </c>
      <c r="I30" s="48" t="s">
        <v>79</v>
      </c>
      <c r="J30" s="160" t="s">
        <v>199</v>
      </c>
      <c r="K30" s="121" t="s">
        <v>175</v>
      </c>
      <c r="L30" s="123" t="s">
        <v>176</v>
      </c>
      <c r="M30" s="123" t="s">
        <v>177</v>
      </c>
      <c r="N30" s="123"/>
    </row>
    <row r="31" spans="1:14" ht="15">
      <c r="A31" s="139"/>
      <c r="B31" s="127"/>
      <c r="C31" s="128"/>
      <c r="D31" s="128"/>
      <c r="E31" s="128"/>
      <c r="F31" s="128"/>
      <c r="G31" s="129"/>
      <c r="H31" s="130"/>
      <c r="I31" s="70">
        <v>44848</v>
      </c>
      <c r="J31" s="161"/>
      <c r="K31" s="122"/>
      <c r="L31" s="124"/>
      <c r="M31" s="124"/>
      <c r="N31" s="125"/>
    </row>
    <row r="32" spans="1:14" ht="54" customHeight="1">
      <c r="A32" s="146">
        <v>2</v>
      </c>
      <c r="B32" s="127">
        <v>2022626</v>
      </c>
      <c r="C32" s="149" t="s">
        <v>83</v>
      </c>
      <c r="D32" s="128" t="s">
        <v>78</v>
      </c>
      <c r="E32" s="128" t="s">
        <v>133</v>
      </c>
      <c r="F32" s="128" t="s">
        <v>134</v>
      </c>
      <c r="G32" s="129" t="s">
        <v>86</v>
      </c>
      <c r="H32" s="130">
        <v>296738788</v>
      </c>
      <c r="I32" s="48" t="s">
        <v>79</v>
      </c>
      <c r="J32" s="160" t="s">
        <v>200</v>
      </c>
      <c r="K32" s="121" t="s">
        <v>178</v>
      </c>
      <c r="L32" s="123" t="s">
        <v>179</v>
      </c>
      <c r="M32" s="123" t="s">
        <v>180</v>
      </c>
      <c r="N32" s="123"/>
    </row>
    <row r="33" spans="1:14" ht="15">
      <c r="A33" s="147"/>
      <c r="B33" s="148"/>
      <c r="C33" s="150"/>
      <c r="D33" s="151"/>
      <c r="E33" s="151"/>
      <c r="F33" s="151"/>
      <c r="G33" s="144"/>
      <c r="H33" s="162"/>
      <c r="I33" s="112">
        <v>44847</v>
      </c>
      <c r="J33" s="161"/>
      <c r="K33" s="122"/>
      <c r="L33" s="124"/>
      <c r="M33" s="124"/>
      <c r="N33" s="125"/>
    </row>
    <row r="34" spans="1:14" ht="52.8" customHeight="1">
      <c r="A34" s="139">
        <v>3</v>
      </c>
      <c r="B34" s="127" t="s">
        <v>135</v>
      </c>
      <c r="C34" s="128" t="s">
        <v>76</v>
      </c>
      <c r="D34" s="128" t="s">
        <v>71</v>
      </c>
      <c r="E34" s="128" t="s">
        <v>136</v>
      </c>
      <c r="F34" s="128" t="s">
        <v>137</v>
      </c>
      <c r="G34" s="129" t="s">
        <v>167</v>
      </c>
      <c r="H34" s="130">
        <v>878425659</v>
      </c>
      <c r="I34" s="48" t="s">
        <v>74</v>
      </c>
      <c r="J34" s="131" t="s">
        <v>201</v>
      </c>
      <c r="K34" s="121" t="s">
        <v>181</v>
      </c>
      <c r="L34" s="123"/>
      <c r="M34" s="123"/>
      <c r="N34" s="123"/>
    </row>
    <row r="35" spans="1:14" ht="15">
      <c r="A35" s="139"/>
      <c r="B35" s="127"/>
      <c r="C35" s="128"/>
      <c r="D35" s="128"/>
      <c r="E35" s="128"/>
      <c r="F35" s="128"/>
      <c r="G35" s="129"/>
      <c r="H35" s="130"/>
      <c r="I35" s="70">
        <v>44846</v>
      </c>
      <c r="J35" s="132"/>
      <c r="K35" s="122"/>
      <c r="L35" s="124"/>
      <c r="M35" s="124"/>
      <c r="N35" s="125"/>
    </row>
    <row r="36" spans="1:14" ht="46.8" customHeight="1">
      <c r="A36" s="139">
        <v>4</v>
      </c>
      <c r="B36" s="127" t="s">
        <v>138</v>
      </c>
      <c r="C36" s="128" t="s">
        <v>82</v>
      </c>
      <c r="D36" s="128" t="s">
        <v>71</v>
      </c>
      <c r="E36" s="128" t="s">
        <v>139</v>
      </c>
      <c r="F36" s="128" t="s">
        <v>140</v>
      </c>
      <c r="G36" s="129" t="s">
        <v>168</v>
      </c>
      <c r="H36" s="130">
        <v>440000000</v>
      </c>
      <c r="I36" s="48" t="s">
        <v>74</v>
      </c>
      <c r="J36" s="131" t="s">
        <v>202</v>
      </c>
      <c r="K36" s="121" t="s">
        <v>182</v>
      </c>
      <c r="L36" s="123"/>
      <c r="M36" s="123"/>
      <c r="N36" s="123"/>
    </row>
    <row r="37" spans="1:14" ht="15">
      <c r="A37" s="139"/>
      <c r="B37" s="127"/>
      <c r="C37" s="128"/>
      <c r="D37" s="128"/>
      <c r="E37" s="128"/>
      <c r="F37" s="128"/>
      <c r="G37" s="129"/>
      <c r="H37" s="130"/>
      <c r="I37" s="70">
        <v>44846</v>
      </c>
      <c r="J37" s="132"/>
      <c r="K37" s="122"/>
      <c r="L37" s="124"/>
      <c r="M37" s="124"/>
      <c r="N37" s="125"/>
    </row>
    <row r="38" spans="1:14" ht="56.4" customHeight="1">
      <c r="A38" s="139">
        <v>5</v>
      </c>
      <c r="B38" s="133" t="s">
        <v>141</v>
      </c>
      <c r="C38" s="134" t="s">
        <v>81</v>
      </c>
      <c r="D38" s="134" t="s">
        <v>71</v>
      </c>
      <c r="E38" s="134" t="s">
        <v>121</v>
      </c>
      <c r="F38" s="134" t="s">
        <v>142</v>
      </c>
      <c r="G38" s="135" t="s">
        <v>123</v>
      </c>
      <c r="H38" s="136">
        <v>192929963</v>
      </c>
      <c r="I38" s="107" t="s">
        <v>74</v>
      </c>
      <c r="J38" s="131" t="s">
        <v>129</v>
      </c>
      <c r="K38" s="121" t="s">
        <v>183</v>
      </c>
      <c r="L38" s="123"/>
      <c r="M38" s="123"/>
      <c r="N38" s="123"/>
    </row>
    <row r="39" spans="1:14" ht="15">
      <c r="A39" s="139"/>
      <c r="B39" s="133"/>
      <c r="C39" s="134"/>
      <c r="D39" s="134"/>
      <c r="E39" s="134"/>
      <c r="F39" s="134"/>
      <c r="G39" s="135"/>
      <c r="H39" s="136"/>
      <c r="I39" s="50">
        <v>44846</v>
      </c>
      <c r="J39" s="132"/>
      <c r="K39" s="122"/>
      <c r="L39" s="124"/>
      <c r="M39" s="124"/>
      <c r="N39" s="125"/>
    </row>
    <row r="40" spans="1:14" ht="54" customHeight="1">
      <c r="A40" s="139">
        <v>6</v>
      </c>
      <c r="B40" s="133" t="s">
        <v>143</v>
      </c>
      <c r="C40" s="134" t="s">
        <v>82</v>
      </c>
      <c r="D40" s="134" t="s">
        <v>71</v>
      </c>
      <c r="E40" s="134" t="s">
        <v>144</v>
      </c>
      <c r="F40" s="134" t="s">
        <v>145</v>
      </c>
      <c r="G40" s="135" t="s">
        <v>169</v>
      </c>
      <c r="H40" s="136">
        <v>748340066</v>
      </c>
      <c r="I40" s="107" t="s">
        <v>74</v>
      </c>
      <c r="J40" s="131" t="s">
        <v>203</v>
      </c>
      <c r="K40" s="121" t="s">
        <v>184</v>
      </c>
      <c r="L40" s="123"/>
      <c r="M40" s="123"/>
      <c r="N40" s="123"/>
    </row>
    <row r="41" spans="1:14" ht="15">
      <c r="A41" s="139"/>
      <c r="B41" s="133"/>
      <c r="C41" s="134"/>
      <c r="D41" s="134"/>
      <c r="E41" s="134"/>
      <c r="F41" s="134"/>
      <c r="G41" s="135"/>
      <c r="H41" s="136"/>
      <c r="I41" s="50">
        <v>44846</v>
      </c>
      <c r="J41" s="132"/>
      <c r="K41" s="122"/>
      <c r="L41" s="124"/>
      <c r="M41" s="124"/>
      <c r="N41" s="125"/>
    </row>
    <row r="42" spans="1:14" ht="48.75" customHeight="1">
      <c r="A42" s="139">
        <v>7</v>
      </c>
      <c r="B42" s="133" t="s">
        <v>146</v>
      </c>
      <c r="C42" s="134" t="s">
        <v>82</v>
      </c>
      <c r="D42" s="134" t="s">
        <v>78</v>
      </c>
      <c r="E42" s="134" t="s">
        <v>94</v>
      </c>
      <c r="F42" s="134" t="s">
        <v>147</v>
      </c>
      <c r="G42" s="135" t="s">
        <v>99</v>
      </c>
      <c r="H42" s="136">
        <v>484124023</v>
      </c>
      <c r="I42" s="107" t="s">
        <v>79</v>
      </c>
      <c r="J42" s="131" t="s">
        <v>204</v>
      </c>
      <c r="K42" s="121" t="s">
        <v>101</v>
      </c>
      <c r="L42" s="123" t="s">
        <v>185</v>
      </c>
      <c r="M42" s="123"/>
      <c r="N42" s="123"/>
    </row>
    <row r="43" spans="1:14" ht="15">
      <c r="A43" s="139"/>
      <c r="B43" s="133"/>
      <c r="C43" s="134"/>
      <c r="D43" s="134"/>
      <c r="E43" s="134"/>
      <c r="F43" s="134"/>
      <c r="G43" s="135"/>
      <c r="H43" s="136"/>
      <c r="I43" s="50">
        <v>44846</v>
      </c>
      <c r="J43" s="132"/>
      <c r="K43" s="122"/>
      <c r="L43" s="124"/>
      <c r="M43" s="124"/>
      <c r="N43" s="125"/>
    </row>
    <row r="44" spans="1:14" ht="52.2" customHeight="1">
      <c r="A44" s="139">
        <v>8</v>
      </c>
      <c r="B44" s="133" t="s">
        <v>148</v>
      </c>
      <c r="C44" s="134" t="s">
        <v>81</v>
      </c>
      <c r="D44" s="134" t="s">
        <v>71</v>
      </c>
      <c r="E44" s="134" t="s">
        <v>149</v>
      </c>
      <c r="F44" s="134" t="s">
        <v>150</v>
      </c>
      <c r="G44" s="135" t="s">
        <v>170</v>
      </c>
      <c r="H44" s="136">
        <v>199544207</v>
      </c>
      <c r="I44" s="107" t="s">
        <v>74</v>
      </c>
      <c r="J44" s="131" t="s">
        <v>205</v>
      </c>
      <c r="K44" s="121" t="s">
        <v>186</v>
      </c>
      <c r="L44" s="123"/>
      <c r="M44" s="123"/>
      <c r="N44" s="123"/>
    </row>
    <row r="45" spans="1:14" ht="15">
      <c r="A45" s="139"/>
      <c r="B45" s="133"/>
      <c r="C45" s="134"/>
      <c r="D45" s="134"/>
      <c r="E45" s="134"/>
      <c r="F45" s="134"/>
      <c r="G45" s="135"/>
      <c r="H45" s="136"/>
      <c r="I45" s="50">
        <v>44845</v>
      </c>
      <c r="J45" s="132"/>
      <c r="K45" s="122"/>
      <c r="L45" s="124"/>
      <c r="M45" s="124"/>
      <c r="N45" s="125"/>
    </row>
    <row r="46" spans="1:14" ht="79.2" customHeight="1">
      <c r="A46" s="139">
        <v>9</v>
      </c>
      <c r="B46" s="127" t="s">
        <v>151</v>
      </c>
      <c r="C46" s="128" t="s">
        <v>84</v>
      </c>
      <c r="D46" s="128" t="s">
        <v>78</v>
      </c>
      <c r="E46" s="128" t="s">
        <v>93</v>
      </c>
      <c r="F46" s="128" t="s">
        <v>152</v>
      </c>
      <c r="G46" s="129" t="s">
        <v>171</v>
      </c>
      <c r="H46" s="130">
        <v>619928270</v>
      </c>
      <c r="I46" s="48" t="s">
        <v>79</v>
      </c>
      <c r="J46" s="131" t="s">
        <v>206</v>
      </c>
      <c r="K46" s="121" t="s">
        <v>187</v>
      </c>
      <c r="L46" s="123" t="s">
        <v>188</v>
      </c>
      <c r="M46" s="123"/>
      <c r="N46" s="123"/>
    </row>
    <row r="47" spans="1:14" ht="15">
      <c r="A47" s="139"/>
      <c r="B47" s="127"/>
      <c r="C47" s="128"/>
      <c r="D47" s="128"/>
      <c r="E47" s="128"/>
      <c r="F47" s="128"/>
      <c r="G47" s="129"/>
      <c r="H47" s="130"/>
      <c r="I47" s="70">
        <v>44844</v>
      </c>
      <c r="J47" s="132"/>
      <c r="K47" s="122"/>
      <c r="L47" s="124"/>
      <c r="M47" s="124"/>
      <c r="N47" s="125"/>
    </row>
    <row r="48" spans="1:14" ht="99.6" customHeight="1">
      <c r="A48" s="139">
        <v>10</v>
      </c>
      <c r="B48" s="133" t="s">
        <v>153</v>
      </c>
      <c r="C48" s="134" t="s">
        <v>83</v>
      </c>
      <c r="D48" s="134" t="s">
        <v>78</v>
      </c>
      <c r="E48" s="134" t="s">
        <v>154</v>
      </c>
      <c r="F48" s="134" t="s">
        <v>155</v>
      </c>
      <c r="G48" s="135" t="s">
        <v>172</v>
      </c>
      <c r="H48" s="136">
        <v>53642184096</v>
      </c>
      <c r="I48" s="107" t="s">
        <v>79</v>
      </c>
      <c r="J48" s="131" t="s">
        <v>207</v>
      </c>
      <c r="K48" s="121" t="s">
        <v>189</v>
      </c>
      <c r="L48" s="123" t="s">
        <v>190</v>
      </c>
      <c r="M48" s="123"/>
      <c r="N48" s="123"/>
    </row>
    <row r="49" spans="1:14" ht="15">
      <c r="A49" s="139"/>
      <c r="B49" s="133"/>
      <c r="C49" s="134"/>
      <c r="D49" s="134"/>
      <c r="E49" s="134"/>
      <c r="F49" s="134"/>
      <c r="G49" s="135"/>
      <c r="H49" s="136"/>
      <c r="I49" s="50">
        <v>44841</v>
      </c>
      <c r="J49" s="132"/>
      <c r="K49" s="122"/>
      <c r="L49" s="124"/>
      <c r="M49" s="124"/>
      <c r="N49" s="125"/>
    </row>
    <row r="50" spans="1:14" ht="51" customHeight="1">
      <c r="A50" s="139">
        <v>11</v>
      </c>
      <c r="B50" s="127" t="s">
        <v>95</v>
      </c>
      <c r="C50" s="128" t="s">
        <v>81</v>
      </c>
      <c r="D50" s="128" t="s">
        <v>78</v>
      </c>
      <c r="E50" s="128" t="s">
        <v>96</v>
      </c>
      <c r="F50" s="128" t="s">
        <v>97</v>
      </c>
      <c r="G50" s="129" t="s">
        <v>100</v>
      </c>
      <c r="H50" s="130">
        <v>179492879</v>
      </c>
      <c r="I50" s="48" t="s">
        <v>79</v>
      </c>
      <c r="J50" s="131" t="s">
        <v>208</v>
      </c>
      <c r="K50" s="121" t="s">
        <v>191</v>
      </c>
      <c r="L50" s="123" t="s">
        <v>192</v>
      </c>
      <c r="M50" s="123"/>
      <c r="N50" s="123"/>
    </row>
    <row r="51" spans="1:14" ht="15">
      <c r="A51" s="139"/>
      <c r="B51" s="127"/>
      <c r="C51" s="128"/>
      <c r="D51" s="128"/>
      <c r="E51" s="128"/>
      <c r="F51" s="128"/>
      <c r="G51" s="129"/>
      <c r="H51" s="130"/>
      <c r="I51" s="70">
        <v>44839</v>
      </c>
      <c r="J51" s="132"/>
      <c r="K51" s="122"/>
      <c r="L51" s="124"/>
      <c r="M51" s="124"/>
      <c r="N51" s="125"/>
    </row>
    <row r="52" spans="1:14" ht="60" customHeight="1">
      <c r="A52" s="126">
        <v>1</v>
      </c>
      <c r="B52" s="127" t="s">
        <v>156</v>
      </c>
      <c r="C52" s="128" t="s">
        <v>80</v>
      </c>
      <c r="D52" s="128" t="s">
        <v>78</v>
      </c>
      <c r="E52" s="128" t="s">
        <v>157</v>
      </c>
      <c r="F52" s="128" t="s">
        <v>158</v>
      </c>
      <c r="G52" s="129" t="s">
        <v>173</v>
      </c>
      <c r="H52" s="130">
        <v>394653125</v>
      </c>
      <c r="I52" s="48" t="s">
        <v>79</v>
      </c>
      <c r="J52" s="131" t="s">
        <v>209</v>
      </c>
      <c r="K52" s="121" t="s">
        <v>193</v>
      </c>
      <c r="L52" s="123" t="s">
        <v>194</v>
      </c>
      <c r="M52" s="123"/>
      <c r="N52" s="123"/>
    </row>
    <row r="53" spans="1:14" ht="15">
      <c r="A53" s="126"/>
      <c r="B53" s="127"/>
      <c r="C53" s="128"/>
      <c r="D53" s="128"/>
      <c r="E53" s="128"/>
      <c r="F53" s="128"/>
      <c r="G53" s="129"/>
      <c r="H53" s="130"/>
      <c r="I53" s="70">
        <v>44839</v>
      </c>
      <c r="J53" s="132"/>
      <c r="K53" s="122"/>
      <c r="L53" s="124"/>
      <c r="M53" s="124"/>
      <c r="N53" s="125"/>
    </row>
    <row r="54" spans="1:14" ht="78" customHeight="1">
      <c r="A54" s="126">
        <v>2</v>
      </c>
      <c r="B54" s="127" t="s">
        <v>159</v>
      </c>
      <c r="C54" s="128" t="s">
        <v>81</v>
      </c>
      <c r="D54" s="128" t="s">
        <v>71</v>
      </c>
      <c r="E54" s="128" t="s">
        <v>160</v>
      </c>
      <c r="F54" s="128" t="s">
        <v>161</v>
      </c>
      <c r="G54" s="129" t="s">
        <v>174</v>
      </c>
      <c r="H54" s="130">
        <v>228483104</v>
      </c>
      <c r="I54" s="48" t="s">
        <v>74</v>
      </c>
      <c r="J54" s="131" t="s">
        <v>210</v>
      </c>
      <c r="K54" s="121" t="s">
        <v>195</v>
      </c>
      <c r="L54" s="123"/>
      <c r="M54" s="123"/>
      <c r="N54" s="123"/>
    </row>
    <row r="55" spans="1:14" ht="15">
      <c r="A55" s="126"/>
      <c r="B55" s="127"/>
      <c r="C55" s="128"/>
      <c r="D55" s="128"/>
      <c r="E55" s="128"/>
      <c r="F55" s="128"/>
      <c r="G55" s="129"/>
      <c r="H55" s="130"/>
      <c r="I55" s="70">
        <v>44837</v>
      </c>
      <c r="J55" s="132"/>
      <c r="K55" s="122"/>
      <c r="L55" s="124"/>
      <c r="M55" s="124"/>
      <c r="N55" s="125"/>
    </row>
    <row r="56" spans="1:14" ht="59.4" customHeight="1">
      <c r="A56" s="126">
        <v>3</v>
      </c>
      <c r="B56" s="133" t="s">
        <v>162</v>
      </c>
      <c r="C56" s="134" t="s">
        <v>82</v>
      </c>
      <c r="D56" s="134" t="s">
        <v>109</v>
      </c>
      <c r="E56" s="134" t="s">
        <v>92</v>
      </c>
      <c r="F56" s="134" t="s">
        <v>163</v>
      </c>
      <c r="G56" s="135" t="s">
        <v>98</v>
      </c>
      <c r="H56" s="136">
        <v>796725747</v>
      </c>
      <c r="I56" s="107" t="s">
        <v>74</v>
      </c>
      <c r="J56" s="131" t="s">
        <v>211</v>
      </c>
      <c r="K56" s="121" t="s">
        <v>196</v>
      </c>
      <c r="L56" s="123"/>
      <c r="M56" s="123"/>
      <c r="N56" s="123"/>
    </row>
    <row r="57" spans="1:14" ht="15">
      <c r="A57" s="126"/>
      <c r="B57" s="133"/>
      <c r="C57" s="134"/>
      <c r="D57" s="134"/>
      <c r="E57" s="134"/>
      <c r="F57" s="134"/>
      <c r="G57" s="135"/>
      <c r="H57" s="136"/>
      <c r="I57" s="50">
        <v>44837</v>
      </c>
      <c r="J57" s="132"/>
      <c r="K57" s="122"/>
      <c r="L57" s="124"/>
      <c r="M57" s="124"/>
      <c r="N57" s="125"/>
    </row>
    <row r="58" spans="1:14" ht="72.75" customHeight="1">
      <c r="A58" s="126">
        <v>4</v>
      </c>
      <c r="B58" s="127" t="s">
        <v>164</v>
      </c>
      <c r="C58" s="128" t="s">
        <v>81</v>
      </c>
      <c r="D58" s="128" t="s">
        <v>78</v>
      </c>
      <c r="E58" s="128" t="s">
        <v>144</v>
      </c>
      <c r="F58" s="128" t="s">
        <v>165</v>
      </c>
      <c r="G58" s="129" t="s">
        <v>169</v>
      </c>
      <c r="H58" s="130">
        <v>79282158</v>
      </c>
      <c r="I58" s="48" t="s">
        <v>79</v>
      </c>
      <c r="J58" s="131" t="s">
        <v>203</v>
      </c>
      <c r="K58" s="121" t="s">
        <v>197</v>
      </c>
      <c r="L58" s="123" t="s">
        <v>198</v>
      </c>
      <c r="M58" s="123"/>
      <c r="N58" s="123"/>
    </row>
    <row r="59" spans="1:14" ht="15">
      <c r="A59" s="126"/>
      <c r="B59" s="127"/>
      <c r="C59" s="128"/>
      <c r="D59" s="128"/>
      <c r="E59" s="128"/>
      <c r="F59" s="128"/>
      <c r="G59" s="129"/>
      <c r="H59" s="130"/>
      <c r="I59" s="70">
        <v>44837</v>
      </c>
      <c r="J59" s="132"/>
      <c r="K59" s="122"/>
      <c r="L59" s="124"/>
      <c r="M59" s="124"/>
      <c r="N59" s="125"/>
    </row>
    <row r="60" spans="1:14" ht="14.4" customHeight="1">
      <c r="A60" s="4"/>
      <c r="B60" s="54"/>
      <c r="C60" s="67"/>
      <c r="D60" s="67"/>
      <c r="E60" s="67"/>
      <c r="F60" s="67"/>
      <c r="G60" s="68"/>
      <c r="H60" s="78"/>
      <c r="I60" s="69"/>
      <c r="J60" s="4"/>
      <c r="K60" s="45"/>
      <c r="L60" s="46"/>
      <c r="M60" s="46"/>
      <c r="N60" s="5"/>
    </row>
    <row r="61" spans="2:9" s="49" customFormat="1" ht="21">
      <c r="B61" s="169" t="s">
        <v>19</v>
      </c>
      <c r="C61" s="169"/>
      <c r="D61" s="169"/>
      <c r="E61" s="169"/>
      <c r="F61" s="169"/>
      <c r="G61" s="169"/>
      <c r="H61" s="169"/>
      <c r="I61" s="169"/>
    </row>
    <row r="62" ht="15">
      <c r="A62" s="3"/>
    </row>
    <row r="63" spans="1:14" ht="14.4" customHeight="1">
      <c r="A63" s="3"/>
      <c r="B63" s="131" t="s">
        <v>8</v>
      </c>
      <c r="C63" s="131" t="s">
        <v>0</v>
      </c>
      <c r="D63" s="131" t="s">
        <v>1</v>
      </c>
      <c r="E63" s="131" t="s">
        <v>2</v>
      </c>
      <c r="F63" s="131" t="s">
        <v>3</v>
      </c>
      <c r="G63" s="131" t="s">
        <v>4</v>
      </c>
      <c r="H63" s="164" t="s">
        <v>5</v>
      </c>
      <c r="I63" s="58" t="s">
        <v>6</v>
      </c>
      <c r="J63" s="167" t="s">
        <v>9</v>
      </c>
      <c r="K63" s="168"/>
      <c r="L63" s="139" t="s">
        <v>12</v>
      </c>
      <c r="M63" s="157"/>
      <c r="N63" s="158"/>
    </row>
    <row r="64" spans="1:14" ht="15">
      <c r="A64" s="3"/>
      <c r="B64" s="143"/>
      <c r="C64" s="143"/>
      <c r="D64" s="143"/>
      <c r="E64" s="143"/>
      <c r="F64" s="143"/>
      <c r="G64" s="143"/>
      <c r="H64" s="165"/>
      <c r="I64" s="51" t="s">
        <v>7</v>
      </c>
      <c r="J64" s="2" t="s">
        <v>2</v>
      </c>
      <c r="K64" s="2" t="s">
        <v>11</v>
      </c>
      <c r="L64" s="51" t="s">
        <v>13</v>
      </c>
      <c r="M64" s="51" t="s">
        <v>14</v>
      </c>
      <c r="N64" s="51" t="s">
        <v>15</v>
      </c>
    </row>
    <row r="65" spans="1:14" ht="60" customHeight="1">
      <c r="A65" s="126">
        <v>1</v>
      </c>
      <c r="B65" s="133" t="s">
        <v>212</v>
      </c>
      <c r="C65" s="134" t="s">
        <v>80</v>
      </c>
      <c r="D65" s="134" t="s">
        <v>78</v>
      </c>
      <c r="E65" s="134" t="s">
        <v>213</v>
      </c>
      <c r="F65" s="134" t="s">
        <v>214</v>
      </c>
      <c r="G65" s="135" t="s">
        <v>227</v>
      </c>
      <c r="H65" s="136">
        <v>1249081558</v>
      </c>
      <c r="I65" s="107" t="s">
        <v>79</v>
      </c>
      <c r="J65" s="131" t="s">
        <v>239</v>
      </c>
      <c r="K65" s="121" t="s">
        <v>231</v>
      </c>
      <c r="L65" s="123" t="s">
        <v>232</v>
      </c>
      <c r="M65" s="123"/>
      <c r="N65" s="123"/>
    </row>
    <row r="66" spans="1:14" ht="15">
      <c r="A66" s="126"/>
      <c r="B66" s="133"/>
      <c r="C66" s="134"/>
      <c r="D66" s="134"/>
      <c r="E66" s="134"/>
      <c r="F66" s="134"/>
      <c r="G66" s="135"/>
      <c r="H66" s="136"/>
      <c r="I66" s="50">
        <v>44848</v>
      </c>
      <c r="J66" s="132"/>
      <c r="K66" s="122"/>
      <c r="L66" s="124"/>
      <c r="M66" s="124"/>
      <c r="N66" s="125"/>
    </row>
    <row r="67" spans="1:14" ht="59.4" customHeight="1">
      <c r="A67" s="126">
        <v>2</v>
      </c>
      <c r="B67" s="133" t="s">
        <v>215</v>
      </c>
      <c r="C67" s="134" t="s">
        <v>83</v>
      </c>
      <c r="D67" s="134" t="s">
        <v>78</v>
      </c>
      <c r="E67" s="134" t="s">
        <v>216</v>
      </c>
      <c r="F67" s="134" t="s">
        <v>217</v>
      </c>
      <c r="G67" s="135" t="s">
        <v>228</v>
      </c>
      <c r="H67" s="136">
        <v>8106418345</v>
      </c>
      <c r="I67" s="107" t="s">
        <v>79</v>
      </c>
      <c r="J67" s="131" t="s">
        <v>240</v>
      </c>
      <c r="K67" s="121" t="s">
        <v>233</v>
      </c>
      <c r="L67" s="123" t="s">
        <v>234</v>
      </c>
      <c r="M67" s="123" t="s">
        <v>235</v>
      </c>
      <c r="N67" s="123"/>
    </row>
    <row r="68" spans="1:14" ht="15">
      <c r="A68" s="126"/>
      <c r="B68" s="133"/>
      <c r="C68" s="134"/>
      <c r="D68" s="134"/>
      <c r="E68" s="134"/>
      <c r="F68" s="134"/>
      <c r="G68" s="135"/>
      <c r="H68" s="136"/>
      <c r="I68" s="50">
        <v>44847</v>
      </c>
      <c r="J68" s="132"/>
      <c r="K68" s="122"/>
      <c r="L68" s="124"/>
      <c r="M68" s="124"/>
      <c r="N68" s="125"/>
    </row>
    <row r="69" spans="1:14" ht="59.4" customHeight="1">
      <c r="A69" s="126">
        <v>3</v>
      </c>
      <c r="B69" s="127" t="s">
        <v>218</v>
      </c>
      <c r="C69" s="184" t="s">
        <v>82</v>
      </c>
      <c r="D69" s="184" t="s">
        <v>71</v>
      </c>
      <c r="E69" s="184" t="s">
        <v>219</v>
      </c>
      <c r="F69" s="184" t="s">
        <v>220</v>
      </c>
      <c r="G69" s="185" t="s">
        <v>229</v>
      </c>
      <c r="H69" s="186">
        <v>1316218020</v>
      </c>
      <c r="I69" s="187" t="s">
        <v>74</v>
      </c>
      <c r="J69" s="131" t="s">
        <v>241</v>
      </c>
      <c r="K69" s="121" t="s">
        <v>236</v>
      </c>
      <c r="L69" s="123"/>
      <c r="M69" s="123"/>
      <c r="N69" s="123"/>
    </row>
    <row r="70" spans="1:14" ht="15">
      <c r="A70" s="126"/>
      <c r="B70" s="127"/>
      <c r="C70" s="184"/>
      <c r="D70" s="184"/>
      <c r="E70" s="184"/>
      <c r="F70" s="184"/>
      <c r="G70" s="185"/>
      <c r="H70" s="186"/>
      <c r="I70" s="188">
        <v>44846</v>
      </c>
      <c r="J70" s="132"/>
      <c r="K70" s="122"/>
      <c r="L70" s="124"/>
      <c r="M70" s="124"/>
      <c r="N70" s="125"/>
    </row>
    <row r="71" spans="1:14" ht="72.75" customHeight="1">
      <c r="A71" s="126">
        <v>4</v>
      </c>
      <c r="B71" s="127" t="s">
        <v>221</v>
      </c>
      <c r="C71" s="184" t="s">
        <v>82</v>
      </c>
      <c r="D71" s="184" t="s">
        <v>109</v>
      </c>
      <c r="E71" s="184" t="s">
        <v>222</v>
      </c>
      <c r="F71" s="184" t="s">
        <v>223</v>
      </c>
      <c r="G71" s="185" t="s">
        <v>230</v>
      </c>
      <c r="H71" s="186">
        <v>1600000000</v>
      </c>
      <c r="I71" s="187" t="s">
        <v>224</v>
      </c>
      <c r="J71" s="131" t="s">
        <v>242</v>
      </c>
      <c r="K71" s="121" t="s">
        <v>237</v>
      </c>
      <c r="L71" s="123"/>
      <c r="M71" s="123"/>
      <c r="N71" s="123"/>
    </row>
    <row r="72" spans="1:14" ht="15">
      <c r="A72" s="126"/>
      <c r="B72" s="127"/>
      <c r="C72" s="184"/>
      <c r="D72" s="184"/>
      <c r="E72" s="184"/>
      <c r="F72" s="184"/>
      <c r="G72" s="185"/>
      <c r="H72" s="186"/>
      <c r="I72" s="188">
        <v>44844</v>
      </c>
      <c r="J72" s="132"/>
      <c r="K72" s="122"/>
      <c r="L72" s="124"/>
      <c r="M72" s="124"/>
      <c r="N72" s="125"/>
    </row>
    <row r="73" spans="1:14" ht="74.25" customHeight="1">
      <c r="A73" s="126">
        <v>5</v>
      </c>
      <c r="B73" s="127" t="s">
        <v>225</v>
      </c>
      <c r="C73" s="184" t="s">
        <v>82</v>
      </c>
      <c r="D73" s="184" t="s">
        <v>78</v>
      </c>
      <c r="E73" s="184" t="s">
        <v>121</v>
      </c>
      <c r="F73" s="184" t="s">
        <v>226</v>
      </c>
      <c r="G73" s="185" t="s">
        <v>123</v>
      </c>
      <c r="H73" s="186">
        <v>5934505515</v>
      </c>
      <c r="I73" s="187" t="s">
        <v>79</v>
      </c>
      <c r="J73" s="131" t="s">
        <v>129</v>
      </c>
      <c r="K73" s="121" t="s">
        <v>125</v>
      </c>
      <c r="L73" s="123" t="s">
        <v>238</v>
      </c>
      <c r="M73" s="123"/>
      <c r="N73" s="123"/>
    </row>
    <row r="74" spans="1:14" ht="15">
      <c r="A74" s="126"/>
      <c r="B74" s="127"/>
      <c r="C74" s="184"/>
      <c r="D74" s="184"/>
      <c r="E74" s="184"/>
      <c r="F74" s="184"/>
      <c r="G74" s="185"/>
      <c r="H74" s="186"/>
      <c r="I74" s="188">
        <v>44840</v>
      </c>
      <c r="J74" s="132"/>
      <c r="K74" s="122"/>
      <c r="L74" s="124"/>
      <c r="M74" s="124"/>
      <c r="N74" s="125"/>
    </row>
  </sheetData>
  <mergeCells count="368">
    <mergeCell ref="A67:A68"/>
    <mergeCell ref="J67:J68"/>
    <mergeCell ref="K67:K68"/>
    <mergeCell ref="L67:L68"/>
    <mergeCell ref="M67:M68"/>
    <mergeCell ref="N67:N68"/>
    <mergeCell ref="A69:A70"/>
    <mergeCell ref="J69:J70"/>
    <mergeCell ref="K69:K70"/>
    <mergeCell ref="L69:L70"/>
    <mergeCell ref="M69:M70"/>
    <mergeCell ref="N69:N70"/>
    <mergeCell ref="B67:B68"/>
    <mergeCell ref="C67:C68"/>
    <mergeCell ref="D67:D68"/>
    <mergeCell ref="E67:E68"/>
    <mergeCell ref="F67:F68"/>
    <mergeCell ref="G67:G68"/>
    <mergeCell ref="H67:H68"/>
    <mergeCell ref="B69:B70"/>
    <mergeCell ref="C69:C70"/>
    <mergeCell ref="D69:D70"/>
    <mergeCell ref="E69:E70"/>
    <mergeCell ref="F69:F70"/>
    <mergeCell ref="A65:A66"/>
    <mergeCell ref="B65:B66"/>
    <mergeCell ref="C65:C66"/>
    <mergeCell ref="D65:D66"/>
    <mergeCell ref="E65:E66"/>
    <mergeCell ref="G63:G64"/>
    <mergeCell ref="C63:C64"/>
    <mergeCell ref="B63:B64"/>
    <mergeCell ref="B61:I61"/>
    <mergeCell ref="E63:E64"/>
    <mergeCell ref="F63:F64"/>
    <mergeCell ref="F65:F66"/>
    <mergeCell ref="A44:A45"/>
    <mergeCell ref="B44:B45"/>
    <mergeCell ref="C44:C45"/>
    <mergeCell ref="D44:D45"/>
    <mergeCell ref="E44:E45"/>
    <mergeCell ref="F44:F45"/>
    <mergeCell ref="G44:G45"/>
    <mergeCell ref="H44:H45"/>
    <mergeCell ref="J44:J45"/>
    <mergeCell ref="J42:J43"/>
    <mergeCell ref="K40:K41"/>
    <mergeCell ref="L40:L41"/>
    <mergeCell ref="M40:M41"/>
    <mergeCell ref="N40:N41"/>
    <mergeCell ref="G69:G70"/>
    <mergeCell ref="H69:H70"/>
    <mergeCell ref="K44:K45"/>
    <mergeCell ref="L44:L45"/>
    <mergeCell ref="M44:M45"/>
    <mergeCell ref="N44:N45"/>
    <mergeCell ref="J63:K63"/>
    <mergeCell ref="J65:J66"/>
    <mergeCell ref="K65:K66"/>
    <mergeCell ref="L65:L66"/>
    <mergeCell ref="M65:M66"/>
    <mergeCell ref="H63:H64"/>
    <mergeCell ref="H65:H66"/>
    <mergeCell ref="H42:H43"/>
    <mergeCell ref="J46:J47"/>
    <mergeCell ref="L46:L47"/>
    <mergeCell ref="M46:M47"/>
    <mergeCell ref="N46:N47"/>
    <mergeCell ref="K48:K49"/>
    <mergeCell ref="A40:A41"/>
    <mergeCell ref="B40:B41"/>
    <mergeCell ref="C40:C41"/>
    <mergeCell ref="D40:D41"/>
    <mergeCell ref="E40:E41"/>
    <mergeCell ref="F40:F41"/>
    <mergeCell ref="G40:G41"/>
    <mergeCell ref="A42:A43"/>
    <mergeCell ref="B42:B43"/>
    <mergeCell ref="C42:C43"/>
    <mergeCell ref="D42:D43"/>
    <mergeCell ref="E42:E43"/>
    <mergeCell ref="F42:F43"/>
    <mergeCell ref="G42:G43"/>
    <mergeCell ref="A38:A39"/>
    <mergeCell ref="B38:B39"/>
    <mergeCell ref="C38:C39"/>
    <mergeCell ref="D38:D39"/>
    <mergeCell ref="E38:E39"/>
    <mergeCell ref="F38:F39"/>
    <mergeCell ref="G38:G39"/>
    <mergeCell ref="H38:H39"/>
    <mergeCell ref="J38:J39"/>
    <mergeCell ref="B30:B31"/>
    <mergeCell ref="C30:C31"/>
    <mergeCell ref="D30:D31"/>
    <mergeCell ref="E30:E31"/>
    <mergeCell ref="F30:F31"/>
    <mergeCell ref="G30:G31"/>
    <mergeCell ref="H36:H37"/>
    <mergeCell ref="A30:A31"/>
    <mergeCell ref="B36:B37"/>
    <mergeCell ref="C36:C37"/>
    <mergeCell ref="D36:D37"/>
    <mergeCell ref="E36:E37"/>
    <mergeCell ref="A36:A37"/>
    <mergeCell ref="J5:K5"/>
    <mergeCell ref="L5:N5"/>
    <mergeCell ref="J14:K14"/>
    <mergeCell ref="L14:N14"/>
    <mergeCell ref="N23:N24"/>
    <mergeCell ref="M23:M24"/>
    <mergeCell ref="L23:L24"/>
    <mergeCell ref="K23:K24"/>
    <mergeCell ref="J23:J24"/>
    <mergeCell ref="J7:J8"/>
    <mergeCell ref="K7:K8"/>
    <mergeCell ref="L7:L8"/>
    <mergeCell ref="M7:M8"/>
    <mergeCell ref="N7:N8"/>
    <mergeCell ref="J21:K21"/>
    <mergeCell ref="K9:K10"/>
    <mergeCell ref="L9:L10"/>
    <mergeCell ref="M9:M10"/>
    <mergeCell ref="N9:N10"/>
    <mergeCell ref="J28:K28"/>
    <mergeCell ref="D28:D29"/>
    <mergeCell ref="D21:D22"/>
    <mergeCell ref="K16:K17"/>
    <mergeCell ref="L16:L17"/>
    <mergeCell ref="M16:M17"/>
    <mergeCell ref="N16:N17"/>
    <mergeCell ref="B23:B24"/>
    <mergeCell ref="J16:J17"/>
    <mergeCell ref="F1:G1"/>
    <mergeCell ref="C3:I3"/>
    <mergeCell ref="H7:H8"/>
    <mergeCell ref="H28:H29"/>
    <mergeCell ref="A5:A6"/>
    <mergeCell ref="B5:B6"/>
    <mergeCell ref="C5:C6"/>
    <mergeCell ref="D5:D6"/>
    <mergeCell ref="E5:E6"/>
    <mergeCell ref="F5:F6"/>
    <mergeCell ref="G5:G6"/>
    <mergeCell ref="H5:H6"/>
    <mergeCell ref="A1:D1"/>
    <mergeCell ref="G14:G15"/>
    <mergeCell ref="H14:H15"/>
    <mergeCell ref="B26:I26"/>
    <mergeCell ref="C14:C15"/>
    <mergeCell ref="D14:D15"/>
    <mergeCell ref="E14:E15"/>
    <mergeCell ref="F14:F15"/>
    <mergeCell ref="G7:G8"/>
    <mergeCell ref="A7:A8"/>
    <mergeCell ref="B7:B8"/>
    <mergeCell ref="C7:C8"/>
    <mergeCell ref="L30:L31"/>
    <mergeCell ref="J30:J31"/>
    <mergeCell ref="D63:D64"/>
    <mergeCell ref="F36:F37"/>
    <mergeCell ref="G36:G37"/>
    <mergeCell ref="G65:G66"/>
    <mergeCell ref="J36:J37"/>
    <mergeCell ref="K32:K33"/>
    <mergeCell ref="L32:L33"/>
    <mergeCell ref="H34:H35"/>
    <mergeCell ref="J34:J35"/>
    <mergeCell ref="K34:K35"/>
    <mergeCell ref="L34:L35"/>
    <mergeCell ref="H40:H41"/>
    <mergeCell ref="J40:J41"/>
    <mergeCell ref="K36:K37"/>
    <mergeCell ref="L36:L37"/>
    <mergeCell ref="K38:K39"/>
    <mergeCell ref="L38:L39"/>
    <mergeCell ref="K46:K47"/>
    <mergeCell ref="H32:H33"/>
    <mergeCell ref="J32:J33"/>
    <mergeCell ref="L63:N63"/>
    <mergeCell ref="N65:N66"/>
    <mergeCell ref="M32:M33"/>
    <mergeCell ref="N32:N33"/>
    <mergeCell ref="M34:M35"/>
    <mergeCell ref="N34:N35"/>
    <mergeCell ref="M36:M37"/>
    <mergeCell ref="N36:N37"/>
    <mergeCell ref="M38:M39"/>
    <mergeCell ref="N38:N39"/>
    <mergeCell ref="K42:K43"/>
    <mergeCell ref="L42:L43"/>
    <mergeCell ref="M42:M43"/>
    <mergeCell ref="N42:N43"/>
    <mergeCell ref="D7:D8"/>
    <mergeCell ref="E7:E8"/>
    <mergeCell ref="F7:F8"/>
    <mergeCell ref="M30:M31"/>
    <mergeCell ref="N30:N31"/>
    <mergeCell ref="K30:K31"/>
    <mergeCell ref="B14:B15"/>
    <mergeCell ref="E21:E22"/>
    <mergeCell ref="F21:F22"/>
    <mergeCell ref="G21:G22"/>
    <mergeCell ref="H21:H22"/>
    <mergeCell ref="G23:G24"/>
    <mergeCell ref="H23:H24"/>
    <mergeCell ref="C28:C29"/>
    <mergeCell ref="L28:N28"/>
    <mergeCell ref="L21:N21"/>
    <mergeCell ref="C12:I12"/>
    <mergeCell ref="E28:E29"/>
    <mergeCell ref="B28:B29"/>
    <mergeCell ref="G16:G17"/>
    <mergeCell ref="H16:H17"/>
    <mergeCell ref="F28:F29"/>
    <mergeCell ref="G28:G29"/>
    <mergeCell ref="J9:J10"/>
    <mergeCell ref="A14:A15"/>
    <mergeCell ref="A23:A24"/>
    <mergeCell ref="C23:C24"/>
    <mergeCell ref="D23:D24"/>
    <mergeCell ref="E23:E24"/>
    <mergeCell ref="F23:F24"/>
    <mergeCell ref="A16:A17"/>
    <mergeCell ref="B16:B17"/>
    <mergeCell ref="C16:C17"/>
    <mergeCell ref="D16:D17"/>
    <mergeCell ref="E16:E17"/>
    <mergeCell ref="F16:F17"/>
    <mergeCell ref="E34:E35"/>
    <mergeCell ref="F34:F35"/>
    <mergeCell ref="G34:G35"/>
    <mergeCell ref="A32:A33"/>
    <mergeCell ref="B32:B33"/>
    <mergeCell ref="C32:C33"/>
    <mergeCell ref="D32:D33"/>
    <mergeCell ref="E32:E33"/>
    <mergeCell ref="F32:F33"/>
    <mergeCell ref="G32:G33"/>
    <mergeCell ref="L48:L49"/>
    <mergeCell ref="M48:M49"/>
    <mergeCell ref="N48:N49"/>
    <mergeCell ref="A46:A47"/>
    <mergeCell ref="B46:B47"/>
    <mergeCell ref="C46:C47"/>
    <mergeCell ref="D46:D47"/>
    <mergeCell ref="E46:E47"/>
    <mergeCell ref="F46:F47"/>
    <mergeCell ref="G46:G47"/>
    <mergeCell ref="H46:H47"/>
    <mergeCell ref="A48:A49"/>
    <mergeCell ref="B48:B49"/>
    <mergeCell ref="C48:C49"/>
    <mergeCell ref="D48:D49"/>
    <mergeCell ref="E48:E49"/>
    <mergeCell ref="F48:F49"/>
    <mergeCell ref="G48:G49"/>
    <mergeCell ref="H48:H49"/>
    <mergeCell ref="J48:J49"/>
    <mergeCell ref="K50:K51"/>
    <mergeCell ref="L50:L51"/>
    <mergeCell ref="M50:M51"/>
    <mergeCell ref="N50:N51"/>
    <mergeCell ref="A50:A51"/>
    <mergeCell ref="B50:B51"/>
    <mergeCell ref="C50:C51"/>
    <mergeCell ref="D50:D51"/>
    <mergeCell ref="E50:E51"/>
    <mergeCell ref="F50:F51"/>
    <mergeCell ref="G50:G51"/>
    <mergeCell ref="H50:H51"/>
    <mergeCell ref="J50:J51"/>
    <mergeCell ref="K71:K72"/>
    <mergeCell ref="L71:L72"/>
    <mergeCell ref="M71:M72"/>
    <mergeCell ref="N71:N72"/>
    <mergeCell ref="K73:K74"/>
    <mergeCell ref="L73:L74"/>
    <mergeCell ref="M73:M74"/>
    <mergeCell ref="N73:N74"/>
    <mergeCell ref="A71:A72"/>
    <mergeCell ref="J71:J72"/>
    <mergeCell ref="A73:A74"/>
    <mergeCell ref="J73:J74"/>
    <mergeCell ref="B71:B72"/>
    <mergeCell ref="C71:C72"/>
    <mergeCell ref="D71:D72"/>
    <mergeCell ref="E71:E72"/>
    <mergeCell ref="F71:F72"/>
    <mergeCell ref="G71:G72"/>
    <mergeCell ref="H71:H72"/>
    <mergeCell ref="B73:B74"/>
    <mergeCell ref="C73:C74"/>
    <mergeCell ref="D73:D74"/>
    <mergeCell ref="E73:E74"/>
    <mergeCell ref="F73:F74"/>
    <mergeCell ref="F52:F53"/>
    <mergeCell ref="G52:G53"/>
    <mergeCell ref="H52:H53"/>
    <mergeCell ref="J52:J53"/>
    <mergeCell ref="G73:G74"/>
    <mergeCell ref="H73:H74"/>
    <mergeCell ref="A9:A10"/>
    <mergeCell ref="B9:B10"/>
    <mergeCell ref="C9:C10"/>
    <mergeCell ref="D9:D10"/>
    <mergeCell ref="E9:E10"/>
    <mergeCell ref="F9:F10"/>
    <mergeCell ref="G9:G10"/>
    <mergeCell ref="H9:H10"/>
    <mergeCell ref="A28:A29"/>
    <mergeCell ref="C19:I19"/>
    <mergeCell ref="A21:A22"/>
    <mergeCell ref="B21:B22"/>
    <mergeCell ref="C21:C22"/>
    <mergeCell ref="H30:H31"/>
    <mergeCell ref="A34:A35"/>
    <mergeCell ref="B34:B35"/>
    <mergeCell ref="C34:C35"/>
    <mergeCell ref="D34:D35"/>
    <mergeCell ref="H56:H57"/>
    <mergeCell ref="J56:J57"/>
    <mergeCell ref="K52:K53"/>
    <mergeCell ref="L52:L53"/>
    <mergeCell ref="M52:M53"/>
    <mergeCell ref="N52:N53"/>
    <mergeCell ref="A54:A55"/>
    <mergeCell ref="B54:B55"/>
    <mergeCell ref="C54:C55"/>
    <mergeCell ref="D54:D55"/>
    <mergeCell ref="E54:E55"/>
    <mergeCell ref="F54:F55"/>
    <mergeCell ref="G54:G55"/>
    <mergeCell ref="H54:H55"/>
    <mergeCell ref="J54:J55"/>
    <mergeCell ref="K54:K55"/>
    <mergeCell ref="L54:L55"/>
    <mergeCell ref="M54:M55"/>
    <mergeCell ref="N54:N55"/>
    <mergeCell ref="A52:A53"/>
    <mergeCell ref="B52:B53"/>
    <mergeCell ref="C52:C53"/>
    <mergeCell ref="D52:D53"/>
    <mergeCell ref="E52:E53"/>
    <mergeCell ref="K56:K57"/>
    <mergeCell ref="L56:L57"/>
    <mergeCell ref="M56:M57"/>
    <mergeCell ref="N56:N57"/>
    <mergeCell ref="A58:A59"/>
    <mergeCell ref="B58:B59"/>
    <mergeCell ref="C58:C59"/>
    <mergeCell ref="D58:D59"/>
    <mergeCell ref="E58:E59"/>
    <mergeCell ref="F58:F59"/>
    <mergeCell ref="G58:G59"/>
    <mergeCell ref="H58:H59"/>
    <mergeCell ref="J58:J59"/>
    <mergeCell ref="K58:K59"/>
    <mergeCell ref="L58:L59"/>
    <mergeCell ref="M58:M59"/>
    <mergeCell ref="N58:N59"/>
    <mergeCell ref="A56:A57"/>
    <mergeCell ref="B56:B57"/>
    <mergeCell ref="C56:C57"/>
    <mergeCell ref="D56:D57"/>
    <mergeCell ref="E56:E57"/>
    <mergeCell ref="F56:F57"/>
    <mergeCell ref="G56:G57"/>
  </mergeCells>
  <hyperlinks>
    <hyperlink ref="B7" r:id="rId1" display="javascript: consultaProceso('22-9-486104')"/>
    <hyperlink ref="B9" r:id="rId2" display="javascript: consultaProceso('22-9-486386')"/>
    <hyperlink ref="B7:B8" r:id="rId3" display="SPO-SA-008-2022"/>
    <hyperlink ref="B9:B10" r:id="rId4" display="2022-SI-21"/>
    <hyperlink ref="B16" r:id="rId5" display="javascript: consultaProceso('22-12-13340149')"/>
    <hyperlink ref="B16:B17" r:id="rId6" display="186-2022"/>
    <hyperlink ref="B23" r:id="rId7" display="javascript: consultaProceso('22-12-13336972')"/>
    <hyperlink ref="B23:B24" r:id="rId8" display="CPS-INTER005-2022"/>
    <hyperlink ref="K16" r:id="rId9" display="mailto:alcaldia@anza-antioquia.gov.co"/>
    <hyperlink ref="B30" r:id="rId10" display="javascript: consultaProceso('22-21-32043')"/>
    <hyperlink ref="B32" r:id="rId11" display="javascript: consultaProceso('22-4-13353175')"/>
    <hyperlink ref="B34" r:id="rId12" display="javascript: consultaProceso('22-1-226492')"/>
    <hyperlink ref="B36" r:id="rId13" display="javascript: consultaProceso('22-21-33995')"/>
    <hyperlink ref="B38" r:id="rId14" display="javascript: consultaProceso('22-11-13345392')"/>
    <hyperlink ref="B40" r:id="rId15" display="javascript: consultaProceso('22-21-34019')"/>
    <hyperlink ref="B42" r:id="rId16" display="javascript: consultaProceso('22-21-32824')"/>
    <hyperlink ref="B44" r:id="rId17" display="javascript: consultaProceso('22-11-13343714')"/>
    <hyperlink ref="B46" r:id="rId18" display="javascript: consultaProceso('22-22-46740')"/>
    <hyperlink ref="B48" r:id="rId19" display="javascript: consultaProceso('22-4-13202902')"/>
    <hyperlink ref="B50" r:id="rId20" display="javascript: consultaProceso('22-11-13311859')"/>
    <hyperlink ref="B52" r:id="rId21" display="javascript: consultaProceso('22-12-13349991')"/>
    <hyperlink ref="B54" r:id="rId22" display="javascript: consultaProceso('22-11-13325822')"/>
    <hyperlink ref="B56" r:id="rId23" display="javascript: consultaProceso('22-21-33862')"/>
    <hyperlink ref="B58" r:id="rId24" display="javascript: consultaProceso('22-11-13296087')"/>
    <hyperlink ref="B30:B31" r:id="rId25" display="LP-SPDT-013-2022"/>
    <hyperlink ref="B32:B33" r:id="rId26" display="https://www.contratos.gov.co/consultas/detalleProceso.do?numConstancia=22-4-13353175&amp;g-recaptcha-response=03AIIukzgfyjEEEywblN-EdFiKbQSphUgTOY_v0WWsnDow_Bd7xfwRDWkINkJHoW7TrGdXSyV71DEr8JTdtAwHQgbRvSiVVVvogag1K6WR7L-LrTFQIy7SsoITdt9YEvDVp83t9VTl525z6tnlEJCHxWUMsbkLQFUsvoPj93yVJyj9f41o6sOcuti5Mwdnk20QFi_N6YSw6CIAB26aBQxHRZbRKXhsr2gMzwas-VTeOeCeOpcaYFEihhvYqmzezbsyVDkYaVfS_5fdANjGID_67TvUD__kLqmmdvGitxkpoVvDrsNPOFJ3nU0yHtPgv12dIiKIWz7wfUe8MA12FC8wfgEVjmGmbeRLSKmSKsQoavTxTpVMT8IGkZwvvuZTiJjDiMvVsSh-9i5stsr9amMQ_dCJuZDv5Ji56Zjm0p-EmTdGM21n7mMJjq2CVNqkncluMaQ6R6Rb-Yk8fYvlCZmkbLKvuwraNI-QRxUBC65PXV7Px0KmnV7XFfYC7xjdS2_J4z6PBaEDlznEKsp1egN1jtfL1hsX9uB4Rw"/>
    <hyperlink ref="B34:B35" r:id="rId27" display="PL-001-2022 83101500"/>
    <hyperlink ref="B36:B37" r:id="rId28" display="002-SPDT-LP-OP-2022"/>
    <hyperlink ref="B38:B39" r:id="rId29" display="SAMC-004-2022"/>
    <hyperlink ref="B40:B41" r:id="rId30" display="LICITACION PUBLICA 001/2022"/>
    <hyperlink ref="B42:B43" r:id="rId31" display="LP OP 004-2022"/>
    <hyperlink ref="K30" r:id="rId32" display="mailto:contratos@remedios-antioquia.gov.co"/>
    <hyperlink ref="K38" r:id="rId33" display="mailto:contratacion@zaragoza-antioquia.gov.co"/>
    <hyperlink ref="K40" r:id="rId34" display="mailto:alcaldia@peque-antioquia.gov.co"/>
    <hyperlink ref="B44:B45" r:id="rId35" display="SA-OP-05467-100-22201-004-2022"/>
    <hyperlink ref="B46:B47" r:id="rId36" display="314-2022"/>
    <hyperlink ref="B48:B49" r:id="rId37" display="NVITACION ABIERTA 002 DE 2022"/>
    <hyperlink ref="B50:B51" r:id="rId38" display="MC-SA-004-2022"/>
    <hyperlink ref="B52:B53" r:id="rId39" display="CI-005-SPI-2022"/>
    <hyperlink ref="B54:B55" r:id="rId40" display="SA-MC N° 05 DE 2022"/>
    <hyperlink ref="K52" r:id="rId41" display="mailto:contratacion@caramanta-antioquia.gov.co"/>
    <hyperlink ref="B56:B57" r:id="rId42" display="LP-008-2022"/>
    <hyperlink ref="K56" r:id="rId43" display="mailto:contratacion@caceres-antioquia.gov.co"/>
    <hyperlink ref="B65" r:id="rId44" display="javascript: consultaProceso('22-12-13352285')"/>
    <hyperlink ref="B67" r:id="rId45" display="javascript: consultaProceso('22-4-13136314')"/>
    <hyperlink ref="B69" r:id="rId46" display="javascript: consultaProceso('22-21-34201')"/>
    <hyperlink ref="B71" r:id="rId47" display="javascript: consultaProceso('22-21-33508')"/>
    <hyperlink ref="B73" r:id="rId48" display="javascript: consultaProceso('22-21-33399')"/>
    <hyperlink ref="B65:B66" r:id="rId49" display="CTI-002-2022"/>
    <hyperlink ref="B67:B68" r:id="rId50" display="INVITACIÓN PÚBLICA DE OFERTA N° 03 DE 2022"/>
    <hyperlink ref="B69:B70" r:id="rId51" display="LP 004 de 2022"/>
    <hyperlink ref="B71:B72" r:id="rId52" display="LP003-2022"/>
    <hyperlink ref="B73:B74" r:id="rId53" display="LP-006-2022"/>
  </hyperlinks>
  <printOptions/>
  <pageMargins left="0.7" right="0.7" top="0.75" bottom="0.75" header="0.3" footer="0.3"/>
  <pageSetup horizontalDpi="600" verticalDpi="600" orientation="portrait" r:id="rId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6"/>
  <sheetViews>
    <sheetView showGridLines="0" tabSelected="1" zoomScale="80" zoomScaleNormal="80" workbookViewId="0" topLeftCell="A1">
      <selection activeCell="A1" sqref="A1:D1"/>
    </sheetView>
  </sheetViews>
  <sheetFormatPr defaultColWidth="11.421875" defaultRowHeight="15"/>
  <cols>
    <col min="2" max="2" width="18.57421875" style="0" customWidth="1"/>
    <col min="3" max="3" width="18.421875" style="0" customWidth="1"/>
    <col min="4" max="4" width="13.7109375" style="0" customWidth="1"/>
    <col min="5" max="5" width="22.7109375" style="0" customWidth="1"/>
    <col min="6" max="6" width="54.57421875" style="0" customWidth="1"/>
    <col min="7" max="7" width="27.140625" style="0" customWidth="1"/>
    <col min="8" max="8" width="20.28125" style="79" customWidth="1"/>
    <col min="9" max="9" width="15.28125" style="0" customWidth="1"/>
    <col min="10" max="10" width="27.421875" style="0" customWidth="1"/>
    <col min="11" max="11" width="26.140625" style="0" customWidth="1"/>
    <col min="12" max="12" width="26.00390625" style="0" customWidth="1"/>
    <col min="13" max="13" width="22.421875" style="0" customWidth="1"/>
    <col min="14" max="14" width="23.140625" style="0" customWidth="1"/>
  </cols>
  <sheetData>
    <row r="1" spans="1:7" ht="25.8">
      <c r="A1" s="166" t="s">
        <v>16</v>
      </c>
      <c r="B1" s="166"/>
      <c r="C1" s="166"/>
      <c r="D1" s="166"/>
      <c r="F1" s="163" t="s">
        <v>102</v>
      </c>
      <c r="G1" s="163"/>
    </row>
    <row r="2" spans="1:14" ht="15.6" customHeight="1">
      <c r="A2" s="53"/>
      <c r="B2" s="59"/>
      <c r="C2" s="60"/>
      <c r="D2" s="60"/>
      <c r="E2" s="60"/>
      <c r="F2" s="60"/>
      <c r="G2" s="61"/>
      <c r="H2" s="80"/>
      <c r="I2" s="62"/>
      <c r="J2" s="4"/>
      <c r="K2" s="45"/>
      <c r="L2" s="46"/>
      <c r="M2" s="46"/>
      <c r="N2" s="46"/>
    </row>
    <row r="3" spans="1:14" ht="21" hidden="1">
      <c r="A3" s="14"/>
      <c r="B3" s="14"/>
      <c r="C3" s="159" t="s">
        <v>43</v>
      </c>
      <c r="D3" s="159"/>
      <c r="E3" s="159"/>
      <c r="F3" s="159"/>
      <c r="G3" s="159"/>
      <c r="H3" s="159"/>
      <c r="I3" s="159"/>
      <c r="N3" s="46"/>
    </row>
    <row r="4" ht="15.75" customHeight="1" hidden="1">
      <c r="N4" s="46"/>
    </row>
    <row r="5" spans="1:14" ht="15" hidden="1">
      <c r="A5" s="152" t="s">
        <v>24</v>
      </c>
      <c r="B5" s="131" t="s">
        <v>8</v>
      </c>
      <c r="C5" s="131" t="s">
        <v>0</v>
      </c>
      <c r="D5" s="131" t="s">
        <v>1</v>
      </c>
      <c r="E5" s="131" t="s">
        <v>2</v>
      </c>
      <c r="F5" s="131" t="s">
        <v>3</v>
      </c>
      <c r="G5" s="131" t="s">
        <v>4</v>
      </c>
      <c r="H5" s="173" t="s">
        <v>5</v>
      </c>
      <c r="I5" s="58" t="s">
        <v>6</v>
      </c>
      <c r="J5" s="167" t="s">
        <v>9</v>
      </c>
      <c r="K5" s="168"/>
      <c r="L5" s="139" t="s">
        <v>12</v>
      </c>
      <c r="M5" s="157"/>
      <c r="N5" s="158"/>
    </row>
    <row r="6" spans="1:14" ht="15.75" customHeight="1" hidden="1">
      <c r="A6" s="125"/>
      <c r="B6" s="143"/>
      <c r="C6" s="143"/>
      <c r="D6" s="143"/>
      <c r="E6" s="143"/>
      <c r="F6" s="143"/>
      <c r="G6" s="143"/>
      <c r="H6" s="174"/>
      <c r="I6" s="51" t="s">
        <v>7</v>
      </c>
      <c r="J6" s="2" t="s">
        <v>2</v>
      </c>
      <c r="K6" s="2" t="s">
        <v>11</v>
      </c>
      <c r="L6" s="51" t="s">
        <v>13</v>
      </c>
      <c r="M6" s="51" t="s">
        <v>14</v>
      </c>
      <c r="N6" s="51" t="s">
        <v>15</v>
      </c>
    </row>
    <row r="7" spans="1:14" ht="46.95" customHeight="1" hidden="1">
      <c r="A7" s="137">
        <v>2</v>
      </c>
      <c r="B7" s="127"/>
      <c r="C7" s="128"/>
      <c r="D7" s="128"/>
      <c r="E7" s="128"/>
      <c r="F7" s="128"/>
      <c r="G7" s="129"/>
      <c r="H7" s="130"/>
      <c r="I7" s="48"/>
      <c r="J7" s="131"/>
      <c r="K7" s="121"/>
      <c r="L7" s="123"/>
      <c r="M7" s="123"/>
      <c r="N7" s="123"/>
    </row>
    <row r="8" spans="1:14" ht="15.75" customHeight="1" hidden="1">
      <c r="A8" s="138"/>
      <c r="B8" s="127"/>
      <c r="C8" s="128"/>
      <c r="D8" s="128"/>
      <c r="E8" s="128"/>
      <c r="F8" s="128"/>
      <c r="G8" s="129"/>
      <c r="H8" s="130"/>
      <c r="I8" s="70"/>
      <c r="J8" s="132"/>
      <c r="K8" s="122"/>
      <c r="L8" s="124"/>
      <c r="M8" s="124"/>
      <c r="N8" s="124"/>
    </row>
    <row r="9" spans="1:14" ht="54.6" customHeight="1" hidden="1">
      <c r="A9" s="137">
        <v>3</v>
      </c>
      <c r="B9" s="127"/>
      <c r="C9" s="128"/>
      <c r="D9" s="128"/>
      <c r="E9" s="128"/>
      <c r="F9" s="128"/>
      <c r="G9" s="129"/>
      <c r="H9" s="130"/>
      <c r="I9" s="48"/>
      <c r="J9" s="131"/>
      <c r="K9" s="121"/>
      <c r="L9" s="123"/>
      <c r="M9" s="123"/>
      <c r="N9" s="123"/>
    </row>
    <row r="10" spans="1:14" ht="15" customHeight="1" hidden="1">
      <c r="A10" s="138"/>
      <c r="B10" s="127"/>
      <c r="C10" s="128"/>
      <c r="D10" s="128"/>
      <c r="E10" s="128"/>
      <c r="F10" s="128"/>
      <c r="G10" s="129"/>
      <c r="H10" s="130"/>
      <c r="I10" s="70"/>
      <c r="J10" s="132"/>
      <c r="K10" s="122"/>
      <c r="L10" s="124"/>
      <c r="M10" s="124"/>
      <c r="N10" s="125"/>
    </row>
    <row r="11" spans="1:14" ht="15.75" customHeight="1" hidden="1">
      <c r="A11" s="53"/>
      <c r="B11" s="59"/>
      <c r="C11" s="46"/>
      <c r="D11" s="46"/>
      <c r="E11" s="46"/>
      <c r="F11" s="46"/>
      <c r="G11" s="4"/>
      <c r="H11" s="81">
        <f>SUM(H7:H10)</f>
        <v>0</v>
      </c>
      <c r="I11" s="66"/>
      <c r="J11" s="4"/>
      <c r="K11" s="45"/>
      <c r="L11" s="46"/>
      <c r="M11" s="46"/>
      <c r="N11" s="46"/>
    </row>
    <row r="12" spans="1:14" ht="21" hidden="1">
      <c r="A12" s="14"/>
      <c r="B12" s="14"/>
      <c r="C12" s="159" t="s">
        <v>42</v>
      </c>
      <c r="D12" s="159"/>
      <c r="E12" s="159"/>
      <c r="F12" s="159"/>
      <c r="G12" s="159"/>
      <c r="H12" s="159"/>
      <c r="I12" s="159"/>
      <c r="N12" s="46"/>
    </row>
    <row r="13" ht="15.75" customHeight="1" hidden="1">
      <c r="N13" s="46"/>
    </row>
    <row r="14" spans="1:14" ht="15" hidden="1">
      <c r="A14" s="152" t="s">
        <v>24</v>
      </c>
      <c r="B14" s="131" t="s">
        <v>8</v>
      </c>
      <c r="C14" s="131" t="s">
        <v>0</v>
      </c>
      <c r="D14" s="131" t="s">
        <v>1</v>
      </c>
      <c r="E14" s="131" t="s">
        <v>2</v>
      </c>
      <c r="F14" s="131" t="s">
        <v>3</v>
      </c>
      <c r="G14" s="131" t="s">
        <v>4</v>
      </c>
      <c r="H14" s="173" t="s">
        <v>5</v>
      </c>
      <c r="I14" s="58" t="s">
        <v>6</v>
      </c>
      <c r="J14" s="167" t="s">
        <v>9</v>
      </c>
      <c r="K14" s="168"/>
      <c r="L14" s="139" t="s">
        <v>12</v>
      </c>
      <c r="M14" s="157"/>
      <c r="N14" s="158"/>
    </row>
    <row r="15" spans="1:14" ht="15.75" customHeight="1" hidden="1">
      <c r="A15" s="125"/>
      <c r="B15" s="143"/>
      <c r="C15" s="143"/>
      <c r="D15" s="143"/>
      <c r="E15" s="143"/>
      <c r="F15" s="143"/>
      <c r="G15" s="143"/>
      <c r="H15" s="174"/>
      <c r="I15" s="51" t="s">
        <v>7</v>
      </c>
      <c r="J15" s="2" t="s">
        <v>2</v>
      </c>
      <c r="K15" s="2" t="s">
        <v>11</v>
      </c>
      <c r="L15" s="51" t="s">
        <v>13</v>
      </c>
      <c r="M15" s="51" t="s">
        <v>14</v>
      </c>
      <c r="N15" s="51" t="s">
        <v>15</v>
      </c>
    </row>
    <row r="16" spans="1:14" ht="65.4" customHeight="1" hidden="1">
      <c r="A16" s="126">
        <v>1</v>
      </c>
      <c r="B16" s="127"/>
      <c r="C16" s="128"/>
      <c r="D16" s="128"/>
      <c r="E16" s="128"/>
      <c r="F16" s="128"/>
      <c r="G16" s="129"/>
      <c r="H16" s="130"/>
      <c r="I16" s="48"/>
      <c r="J16" s="144"/>
      <c r="K16" s="121"/>
      <c r="L16" s="123"/>
      <c r="M16" s="123"/>
      <c r="N16" s="123"/>
    </row>
    <row r="17" spans="1:14" ht="15" customHeight="1" hidden="1">
      <c r="A17" s="126"/>
      <c r="B17" s="127"/>
      <c r="C17" s="128"/>
      <c r="D17" s="128"/>
      <c r="E17" s="128"/>
      <c r="F17" s="128"/>
      <c r="G17" s="129"/>
      <c r="H17" s="130"/>
      <c r="I17" s="70"/>
      <c r="J17" s="178"/>
      <c r="K17" s="122"/>
      <c r="L17" s="124"/>
      <c r="M17" s="124"/>
      <c r="N17" s="125"/>
    </row>
    <row r="18" spans="1:14" ht="13.95" customHeight="1" hidden="1">
      <c r="A18" s="53"/>
      <c r="B18" s="59"/>
      <c r="C18" s="71"/>
      <c r="D18" s="71"/>
      <c r="E18" s="71"/>
      <c r="F18" s="71"/>
      <c r="G18" s="72"/>
      <c r="H18" s="82"/>
      <c r="I18" s="73"/>
      <c r="J18" s="4"/>
      <c r="K18" s="45"/>
      <c r="L18" s="46"/>
      <c r="M18" s="46"/>
      <c r="N18" s="46"/>
    </row>
    <row r="19" spans="2:9" ht="17.7" customHeight="1" hidden="1">
      <c r="B19" s="142" t="s">
        <v>45</v>
      </c>
      <c r="C19" s="142"/>
      <c r="D19" s="142"/>
      <c r="E19" s="142"/>
      <c r="F19" s="142"/>
      <c r="G19" s="142"/>
      <c r="H19" s="142"/>
      <c r="I19" s="14"/>
    </row>
    <row r="20" spans="2:9" ht="17.7" customHeight="1" hidden="1">
      <c r="B20" s="14"/>
      <c r="C20" s="14"/>
      <c r="D20" s="14"/>
      <c r="E20" s="14"/>
      <c r="F20" s="14"/>
      <c r="G20" s="14"/>
      <c r="H20" s="83"/>
      <c r="I20" s="14"/>
    </row>
    <row r="21" spans="1:14" ht="15" hidden="1">
      <c r="A21" s="152" t="s">
        <v>24</v>
      </c>
      <c r="B21" s="131" t="s">
        <v>8</v>
      </c>
      <c r="C21" s="131" t="s">
        <v>0</v>
      </c>
      <c r="D21" s="131" t="s">
        <v>1</v>
      </c>
      <c r="E21" s="131" t="s">
        <v>2</v>
      </c>
      <c r="F21" s="131" t="s">
        <v>3</v>
      </c>
      <c r="G21" s="131" t="s">
        <v>4</v>
      </c>
      <c r="H21" s="173" t="s">
        <v>5</v>
      </c>
      <c r="I21" s="58" t="s">
        <v>6</v>
      </c>
      <c r="J21" s="167" t="s">
        <v>9</v>
      </c>
      <c r="K21" s="168"/>
      <c r="L21" s="139" t="s">
        <v>12</v>
      </c>
      <c r="M21" s="157"/>
      <c r="N21" s="158"/>
    </row>
    <row r="22" spans="1:14" ht="15.75" customHeight="1" hidden="1">
      <c r="A22" s="125"/>
      <c r="B22" s="143"/>
      <c r="C22" s="143"/>
      <c r="D22" s="143"/>
      <c r="E22" s="143"/>
      <c r="F22" s="143"/>
      <c r="G22" s="143"/>
      <c r="H22" s="174"/>
      <c r="I22" s="51" t="s">
        <v>7</v>
      </c>
      <c r="J22" s="2" t="s">
        <v>2</v>
      </c>
      <c r="K22" s="2" t="s">
        <v>11</v>
      </c>
      <c r="L22" s="51" t="s">
        <v>13</v>
      </c>
      <c r="M22" s="51" t="s">
        <v>14</v>
      </c>
      <c r="N22" s="51" t="s">
        <v>15</v>
      </c>
    </row>
    <row r="23" spans="1:14" ht="51.6" customHeight="1" hidden="1">
      <c r="A23" s="126">
        <v>1</v>
      </c>
      <c r="B23" s="133"/>
      <c r="C23" s="134"/>
      <c r="D23" s="134"/>
      <c r="E23" s="134"/>
      <c r="F23" s="134"/>
      <c r="G23" s="135"/>
      <c r="H23" s="136"/>
      <c r="I23" s="107"/>
      <c r="J23" s="131"/>
      <c r="K23" s="121"/>
      <c r="L23" s="123"/>
      <c r="M23" s="123"/>
      <c r="N23" s="123"/>
    </row>
    <row r="24" spans="1:14" ht="15" hidden="1">
      <c r="A24" s="126"/>
      <c r="B24" s="175"/>
      <c r="C24" s="176"/>
      <c r="D24" s="176"/>
      <c r="E24" s="176"/>
      <c r="F24" s="176"/>
      <c r="G24" s="177"/>
      <c r="H24" s="179"/>
      <c r="I24" s="108"/>
      <c r="J24" s="132"/>
      <c r="K24" s="122"/>
      <c r="L24" s="124"/>
      <c r="M24" s="124"/>
      <c r="N24" s="125"/>
    </row>
    <row r="25" spans="1:14" s="110" customFormat="1" ht="114" customHeight="1" hidden="1">
      <c r="A25" s="172">
        <v>2</v>
      </c>
      <c r="B25" s="127"/>
      <c r="C25" s="128"/>
      <c r="D25" s="128"/>
      <c r="E25" s="128"/>
      <c r="F25" s="128"/>
      <c r="G25" s="129"/>
      <c r="H25" s="130"/>
      <c r="I25" s="48"/>
      <c r="J25" s="126"/>
      <c r="K25" s="170"/>
      <c r="L25" s="171"/>
      <c r="M25" s="171"/>
      <c r="N25" s="171"/>
    </row>
    <row r="26" spans="1:14" s="110" customFormat="1" ht="15" customHeight="1" hidden="1">
      <c r="A26" s="172"/>
      <c r="B26" s="127"/>
      <c r="C26" s="128"/>
      <c r="D26" s="128"/>
      <c r="E26" s="128"/>
      <c r="F26" s="128"/>
      <c r="G26" s="129"/>
      <c r="H26" s="130"/>
      <c r="I26" s="70"/>
      <c r="J26" s="126"/>
      <c r="K26" s="170"/>
      <c r="L26" s="171"/>
      <c r="M26" s="171"/>
      <c r="N26" s="171"/>
    </row>
    <row r="27" spans="1:14" ht="15" hidden="1">
      <c r="A27" s="4"/>
      <c r="B27" s="59"/>
      <c r="C27" s="103"/>
      <c r="D27" s="103"/>
      <c r="E27" s="103"/>
      <c r="F27" s="103"/>
      <c r="G27" s="104"/>
      <c r="H27" s="105"/>
      <c r="I27" s="106"/>
      <c r="J27" s="4"/>
      <c r="K27" s="45"/>
      <c r="L27" s="46"/>
      <c r="M27" s="46"/>
      <c r="N27" s="5"/>
    </row>
    <row r="28" spans="1:14" ht="21">
      <c r="A28" s="14"/>
      <c r="B28" s="14"/>
      <c r="C28" s="159" t="s">
        <v>18</v>
      </c>
      <c r="D28" s="159"/>
      <c r="E28" s="159"/>
      <c r="F28" s="159"/>
      <c r="G28" s="159"/>
      <c r="H28" s="159"/>
      <c r="I28" s="159"/>
      <c r="J28" s="159"/>
      <c r="N28" s="46"/>
    </row>
    <row r="29" ht="15.75" customHeight="1">
      <c r="N29" s="46"/>
    </row>
    <row r="30" spans="1:14" ht="15">
      <c r="A30" s="152" t="s">
        <v>24</v>
      </c>
      <c r="B30" s="131" t="s">
        <v>8</v>
      </c>
      <c r="C30" s="131" t="s">
        <v>0</v>
      </c>
      <c r="D30" s="131" t="s">
        <v>1</v>
      </c>
      <c r="E30" s="131" t="s">
        <v>2</v>
      </c>
      <c r="F30" s="131" t="s">
        <v>3</v>
      </c>
      <c r="G30" s="131" t="s">
        <v>4</v>
      </c>
      <c r="H30" s="173" t="s">
        <v>5</v>
      </c>
      <c r="I30" s="58" t="s">
        <v>6</v>
      </c>
      <c r="J30" s="167" t="s">
        <v>9</v>
      </c>
      <c r="K30" s="168"/>
      <c r="L30" s="139" t="s">
        <v>12</v>
      </c>
      <c r="M30" s="157"/>
      <c r="N30" s="158"/>
    </row>
    <row r="31" spans="1:14" ht="15.75" customHeight="1">
      <c r="A31" s="182"/>
      <c r="B31" s="143"/>
      <c r="C31" s="143"/>
      <c r="D31" s="143"/>
      <c r="E31" s="143"/>
      <c r="F31" s="143"/>
      <c r="G31" s="143"/>
      <c r="H31" s="174"/>
      <c r="I31" s="51" t="s">
        <v>7</v>
      </c>
      <c r="J31" s="2" t="s">
        <v>2</v>
      </c>
      <c r="K31" s="2" t="s">
        <v>11</v>
      </c>
      <c r="L31" s="51" t="s">
        <v>13</v>
      </c>
      <c r="M31" s="51" t="s">
        <v>14</v>
      </c>
      <c r="N31" s="51" t="s">
        <v>15</v>
      </c>
    </row>
    <row r="32" spans="1:14" ht="48" customHeight="1">
      <c r="A32" s="172">
        <v>1</v>
      </c>
      <c r="B32" s="127" t="s">
        <v>243</v>
      </c>
      <c r="C32" s="184" t="s">
        <v>81</v>
      </c>
      <c r="D32" s="184" t="s">
        <v>71</v>
      </c>
      <c r="E32" s="184" t="s">
        <v>244</v>
      </c>
      <c r="F32" s="184" t="s">
        <v>245</v>
      </c>
      <c r="G32" s="185" t="s">
        <v>249</v>
      </c>
      <c r="H32" s="186">
        <v>267666850</v>
      </c>
      <c r="I32" s="187" t="s">
        <v>74</v>
      </c>
      <c r="J32" s="131" t="s">
        <v>255</v>
      </c>
      <c r="K32" s="121" t="s">
        <v>251</v>
      </c>
      <c r="L32" s="123"/>
      <c r="M32" s="123"/>
      <c r="N32" s="123"/>
    </row>
    <row r="33" spans="1:14" ht="15" customHeight="1">
      <c r="A33" s="172"/>
      <c r="B33" s="127"/>
      <c r="C33" s="184"/>
      <c r="D33" s="184"/>
      <c r="E33" s="184"/>
      <c r="F33" s="184"/>
      <c r="G33" s="185"/>
      <c r="H33" s="186"/>
      <c r="I33" s="188">
        <v>44848</v>
      </c>
      <c r="J33" s="143"/>
      <c r="K33" s="181"/>
      <c r="L33" s="180"/>
      <c r="M33" s="180"/>
      <c r="N33" s="180"/>
    </row>
    <row r="34" spans="1:14" s="109" customFormat="1" ht="74.4" customHeight="1">
      <c r="A34" s="138">
        <v>2</v>
      </c>
      <c r="B34" s="133" t="s">
        <v>246</v>
      </c>
      <c r="C34" s="134" t="s">
        <v>80</v>
      </c>
      <c r="D34" s="134" t="s">
        <v>78</v>
      </c>
      <c r="E34" s="134" t="s">
        <v>247</v>
      </c>
      <c r="F34" s="134" t="s">
        <v>248</v>
      </c>
      <c r="G34" s="135" t="s">
        <v>250</v>
      </c>
      <c r="H34" s="136">
        <v>26117138</v>
      </c>
      <c r="I34" s="107" t="s">
        <v>79</v>
      </c>
      <c r="J34" s="131" t="s">
        <v>256</v>
      </c>
      <c r="K34" s="170" t="s">
        <v>252</v>
      </c>
      <c r="L34" s="171" t="s">
        <v>253</v>
      </c>
      <c r="M34" s="171"/>
      <c r="N34" s="171"/>
    </row>
    <row r="35" spans="1:14" s="109" customFormat="1" ht="15">
      <c r="A35" s="172"/>
      <c r="B35" s="133"/>
      <c r="C35" s="134"/>
      <c r="D35" s="134"/>
      <c r="E35" s="134"/>
      <c r="F35" s="134"/>
      <c r="G35" s="135"/>
      <c r="H35" s="136"/>
      <c r="I35" s="50">
        <v>44847</v>
      </c>
      <c r="J35" s="143"/>
      <c r="K35" s="170"/>
      <c r="L35" s="171"/>
      <c r="M35" s="171"/>
      <c r="N35" s="183"/>
    </row>
    <row r="36" spans="1:14" ht="48.6" customHeight="1">
      <c r="A36" s="138">
        <v>3</v>
      </c>
      <c r="B36" s="127" t="s">
        <v>146</v>
      </c>
      <c r="C36" s="184" t="s">
        <v>82</v>
      </c>
      <c r="D36" s="184" t="s">
        <v>78</v>
      </c>
      <c r="E36" s="184" t="s">
        <v>94</v>
      </c>
      <c r="F36" s="184" t="s">
        <v>147</v>
      </c>
      <c r="G36" s="185" t="s">
        <v>99</v>
      </c>
      <c r="H36" s="186">
        <v>484124023</v>
      </c>
      <c r="I36" s="187" t="s">
        <v>79</v>
      </c>
      <c r="J36" s="126" t="s">
        <v>204</v>
      </c>
      <c r="K36" s="121" t="s">
        <v>101</v>
      </c>
      <c r="L36" s="123" t="s">
        <v>254</v>
      </c>
      <c r="M36" s="123"/>
      <c r="N36" s="123"/>
    </row>
    <row r="37" spans="1:14" ht="15.75" customHeight="1">
      <c r="A37" s="172"/>
      <c r="B37" s="127"/>
      <c r="C37" s="184"/>
      <c r="D37" s="184"/>
      <c r="E37" s="184"/>
      <c r="F37" s="184"/>
      <c r="G37" s="185"/>
      <c r="H37" s="186"/>
      <c r="I37" s="188">
        <v>44846</v>
      </c>
      <c r="J37" s="126"/>
      <c r="K37" s="122"/>
      <c r="L37" s="124"/>
      <c r="M37" s="124"/>
      <c r="N37" s="125"/>
    </row>
    <row r="39" spans="2:9" s="49" customFormat="1" ht="21" hidden="1">
      <c r="B39" s="169" t="s">
        <v>19</v>
      </c>
      <c r="C39" s="169"/>
      <c r="D39" s="169"/>
      <c r="E39" s="169"/>
      <c r="F39" s="169"/>
      <c r="G39" s="169"/>
      <c r="H39" s="169"/>
      <c r="I39" s="169"/>
    </row>
    <row r="40" ht="15" hidden="1">
      <c r="A40" s="3"/>
    </row>
    <row r="41" spans="1:14" ht="15" hidden="1">
      <c r="A41" s="152" t="s">
        <v>24</v>
      </c>
      <c r="B41" s="131" t="s">
        <v>8</v>
      </c>
      <c r="C41" s="131" t="s">
        <v>0</v>
      </c>
      <c r="D41" s="131" t="s">
        <v>1</v>
      </c>
      <c r="E41" s="131" t="s">
        <v>2</v>
      </c>
      <c r="F41" s="131" t="s">
        <v>3</v>
      </c>
      <c r="G41" s="131" t="s">
        <v>4</v>
      </c>
      <c r="H41" s="173" t="s">
        <v>5</v>
      </c>
      <c r="I41" s="58" t="s">
        <v>6</v>
      </c>
      <c r="J41" s="167" t="s">
        <v>9</v>
      </c>
      <c r="K41" s="168"/>
      <c r="L41" s="139" t="s">
        <v>12</v>
      </c>
      <c r="M41" s="157"/>
      <c r="N41" s="158"/>
    </row>
    <row r="42" spans="1:14" ht="15.75" customHeight="1" hidden="1">
      <c r="A42" s="125"/>
      <c r="B42" s="143"/>
      <c r="C42" s="143"/>
      <c r="D42" s="143"/>
      <c r="E42" s="143"/>
      <c r="F42" s="143"/>
      <c r="G42" s="143"/>
      <c r="H42" s="174"/>
      <c r="I42" s="51" t="s">
        <v>7</v>
      </c>
      <c r="J42" s="2" t="s">
        <v>2</v>
      </c>
      <c r="K42" s="2" t="s">
        <v>11</v>
      </c>
      <c r="L42" s="51" t="s">
        <v>13</v>
      </c>
      <c r="M42" s="51" t="s">
        <v>14</v>
      </c>
      <c r="N42" s="51" t="s">
        <v>15</v>
      </c>
    </row>
    <row r="43" spans="1:14" ht="66.6" customHeight="1" hidden="1">
      <c r="A43" s="126">
        <v>1</v>
      </c>
      <c r="B43" s="127"/>
      <c r="C43" s="128"/>
      <c r="D43" s="128"/>
      <c r="E43" s="128"/>
      <c r="F43" s="128"/>
      <c r="G43" s="129"/>
      <c r="H43" s="130"/>
      <c r="I43" s="48"/>
      <c r="J43" s="131"/>
      <c r="K43" s="121"/>
      <c r="L43" s="123"/>
      <c r="M43" s="123"/>
      <c r="N43" s="123"/>
    </row>
    <row r="44" spans="1:14" ht="15.75" customHeight="1" hidden="1">
      <c r="A44" s="126"/>
      <c r="B44" s="127"/>
      <c r="C44" s="128"/>
      <c r="D44" s="128"/>
      <c r="E44" s="128"/>
      <c r="F44" s="128"/>
      <c r="G44" s="129"/>
      <c r="H44" s="130"/>
      <c r="I44" s="70"/>
      <c r="J44" s="132"/>
      <c r="K44" s="122"/>
      <c r="L44" s="124"/>
      <c r="M44" s="124"/>
      <c r="N44" s="125"/>
    </row>
    <row r="45" spans="1:14" ht="63" customHeight="1" hidden="1">
      <c r="A45" s="126">
        <v>2</v>
      </c>
      <c r="B45" s="127"/>
      <c r="C45" s="128"/>
      <c r="D45" s="128"/>
      <c r="E45" s="128"/>
      <c r="F45" s="128"/>
      <c r="G45" s="129"/>
      <c r="H45" s="130"/>
      <c r="I45" s="48"/>
      <c r="J45" s="131"/>
      <c r="K45" s="121"/>
      <c r="L45" s="123"/>
      <c r="M45" s="123"/>
      <c r="N45" s="123"/>
    </row>
    <row r="46" spans="1:14" ht="15" hidden="1">
      <c r="A46" s="126"/>
      <c r="B46" s="127"/>
      <c r="C46" s="128"/>
      <c r="D46" s="128"/>
      <c r="E46" s="128"/>
      <c r="F46" s="128"/>
      <c r="G46" s="129"/>
      <c r="H46" s="130"/>
      <c r="I46" s="70"/>
      <c r="J46" s="132"/>
      <c r="K46" s="122"/>
      <c r="L46" s="124"/>
      <c r="M46" s="124"/>
      <c r="N46" s="125"/>
    </row>
  </sheetData>
  <mergeCells count="187">
    <mergeCell ref="L25:L26"/>
    <mergeCell ref="M25:M26"/>
    <mergeCell ref="N25:N26"/>
    <mergeCell ref="A25:A26"/>
    <mergeCell ref="B25:B26"/>
    <mergeCell ref="C25:C26"/>
    <mergeCell ref="D25:D26"/>
    <mergeCell ref="E25:E26"/>
    <mergeCell ref="F25:F26"/>
    <mergeCell ref="G25:G26"/>
    <mergeCell ref="H25:H26"/>
    <mergeCell ref="J25:J26"/>
    <mergeCell ref="M34:M35"/>
    <mergeCell ref="N34:N35"/>
    <mergeCell ref="C34:C35"/>
    <mergeCell ref="D34:D35"/>
    <mergeCell ref="E34:E35"/>
    <mergeCell ref="F34:F35"/>
    <mergeCell ref="G34:G35"/>
    <mergeCell ref="H34:H35"/>
    <mergeCell ref="A41:A42"/>
    <mergeCell ref="J41:K41"/>
    <mergeCell ref="N16:N17"/>
    <mergeCell ref="L16:L17"/>
    <mergeCell ref="M16:M17"/>
    <mergeCell ref="B16:B17"/>
    <mergeCell ref="C16:C17"/>
    <mergeCell ref="B32:B33"/>
    <mergeCell ref="D21:D22"/>
    <mergeCell ref="B19:H19"/>
    <mergeCell ref="A32:A33"/>
    <mergeCell ref="L21:N21"/>
    <mergeCell ref="B30:B31"/>
    <mergeCell ref="A30:A31"/>
    <mergeCell ref="A21:A22"/>
    <mergeCell ref="B21:B22"/>
    <mergeCell ref="E21:E22"/>
    <mergeCell ref="F21:F22"/>
    <mergeCell ref="A23:A24"/>
    <mergeCell ref="E32:E33"/>
    <mergeCell ref="L32:L33"/>
    <mergeCell ref="C32:C33"/>
    <mergeCell ref="A34:A35"/>
    <mergeCell ref="B34:B35"/>
    <mergeCell ref="G43:G44"/>
    <mergeCell ref="H43:H44"/>
    <mergeCell ref="N23:N24"/>
    <mergeCell ref="L23:L24"/>
    <mergeCell ref="C28:J28"/>
    <mergeCell ref="J43:J44"/>
    <mergeCell ref="L43:L44"/>
    <mergeCell ref="M43:M44"/>
    <mergeCell ref="L41:N41"/>
    <mergeCell ref="K43:K44"/>
    <mergeCell ref="N43:N44"/>
    <mergeCell ref="F32:F33"/>
    <mergeCell ref="H30:H31"/>
    <mergeCell ref="M23:M24"/>
    <mergeCell ref="H23:H24"/>
    <mergeCell ref="G30:G31"/>
    <mergeCell ref="L30:N30"/>
    <mergeCell ref="M32:M33"/>
    <mergeCell ref="N32:N33"/>
    <mergeCell ref="D23:D24"/>
    <mergeCell ref="E23:E24"/>
    <mergeCell ref="J32:J33"/>
    <mergeCell ref="C30:C31"/>
    <mergeCell ref="K32:K33"/>
    <mergeCell ref="J7:J8"/>
    <mergeCell ref="K7:K8"/>
    <mergeCell ref="G7:G8"/>
    <mergeCell ref="K16:K17"/>
    <mergeCell ref="K23:K24"/>
    <mergeCell ref="K9:K10"/>
    <mergeCell ref="J23:J24"/>
    <mergeCell ref="G32:G33"/>
    <mergeCell ref="D16:D17"/>
    <mergeCell ref="E16:E17"/>
    <mergeCell ref="F16:F17"/>
    <mergeCell ref="G16:G17"/>
    <mergeCell ref="H16:H17"/>
    <mergeCell ref="J16:J17"/>
    <mergeCell ref="H14:H15"/>
    <mergeCell ref="D32:D33"/>
    <mergeCell ref="F23:F24"/>
    <mergeCell ref="K25:K26"/>
    <mergeCell ref="L7:L8"/>
    <mergeCell ref="M7:M8"/>
    <mergeCell ref="N7:N8"/>
    <mergeCell ref="N9:N10"/>
    <mergeCell ref="J5:K5"/>
    <mergeCell ref="J14:K14"/>
    <mergeCell ref="J30:K30"/>
    <mergeCell ref="H32:H33"/>
    <mergeCell ref="L9:L10"/>
    <mergeCell ref="M9:M10"/>
    <mergeCell ref="J9:J10"/>
    <mergeCell ref="L5:N5"/>
    <mergeCell ref="C12:I12"/>
    <mergeCell ref="L14:N14"/>
    <mergeCell ref="G21:G22"/>
    <mergeCell ref="C21:C22"/>
    <mergeCell ref="G23:G24"/>
    <mergeCell ref="H21:H22"/>
    <mergeCell ref="F7:F8"/>
    <mergeCell ref="E5:E6"/>
    <mergeCell ref="J21:K21"/>
    <mergeCell ref="C14:C15"/>
    <mergeCell ref="D14:D15"/>
    <mergeCell ref="H7:H8"/>
    <mergeCell ref="A1:D1"/>
    <mergeCell ref="F1:G1"/>
    <mergeCell ref="A14:A15"/>
    <mergeCell ref="B14:B15"/>
    <mergeCell ref="A5:A6"/>
    <mergeCell ref="B5:B6"/>
    <mergeCell ref="C5:C6"/>
    <mergeCell ref="D5:D6"/>
    <mergeCell ref="D30:D31"/>
    <mergeCell ref="A7:A8"/>
    <mergeCell ref="B7:B8"/>
    <mergeCell ref="C7:C8"/>
    <mergeCell ref="D7:D8"/>
    <mergeCell ref="E7:E8"/>
    <mergeCell ref="C3:I3"/>
    <mergeCell ref="E30:E31"/>
    <mergeCell ref="F5:F6"/>
    <mergeCell ref="G5:G6"/>
    <mergeCell ref="H5:H6"/>
    <mergeCell ref="F30:F31"/>
    <mergeCell ref="B23:B24"/>
    <mergeCell ref="C23:C24"/>
    <mergeCell ref="A16:A17"/>
    <mergeCell ref="E14:E15"/>
    <mergeCell ref="A43:A44"/>
    <mergeCell ref="B43:B44"/>
    <mergeCell ref="C43:C44"/>
    <mergeCell ref="D43:D44"/>
    <mergeCell ref="E43:E44"/>
    <mergeCell ref="F43:F44"/>
    <mergeCell ref="B39:I39"/>
    <mergeCell ref="B41:B42"/>
    <mergeCell ref="A9:A10"/>
    <mergeCell ref="B9:B10"/>
    <mergeCell ref="C9:C10"/>
    <mergeCell ref="D9:D10"/>
    <mergeCell ref="E9:E10"/>
    <mergeCell ref="F9:F10"/>
    <mergeCell ref="G9:G10"/>
    <mergeCell ref="H9:H10"/>
    <mergeCell ref="C41:C42"/>
    <mergeCell ref="D41:D42"/>
    <mergeCell ref="E41:E42"/>
    <mergeCell ref="F41:F42"/>
    <mergeCell ref="G41:G42"/>
    <mergeCell ref="H41:H42"/>
    <mergeCell ref="F14:F15"/>
    <mergeCell ref="G14:G15"/>
    <mergeCell ref="J34:J35"/>
    <mergeCell ref="K34:K35"/>
    <mergeCell ref="L34:L35"/>
    <mergeCell ref="K36:K37"/>
    <mergeCell ref="L36:L37"/>
    <mergeCell ref="M36:M37"/>
    <mergeCell ref="N36:N37"/>
    <mergeCell ref="A36:A37"/>
    <mergeCell ref="B36:B37"/>
    <mergeCell ref="C36:C37"/>
    <mergeCell ref="D36:D37"/>
    <mergeCell ref="E36:E37"/>
    <mergeCell ref="F36:F37"/>
    <mergeCell ref="G36:G37"/>
    <mergeCell ref="H36:H37"/>
    <mergeCell ref="J36:J37"/>
    <mergeCell ref="A45:A46"/>
    <mergeCell ref="J45:J46"/>
    <mergeCell ref="K45:K46"/>
    <mergeCell ref="L45:L46"/>
    <mergeCell ref="M45:M46"/>
    <mergeCell ref="N45:N46"/>
    <mergeCell ref="B45:B46"/>
    <mergeCell ref="C45:C46"/>
    <mergeCell ref="D45:D46"/>
    <mergeCell ref="E45:E46"/>
    <mergeCell ref="F45:F46"/>
    <mergeCell ref="G45:G46"/>
    <mergeCell ref="H45:H46"/>
  </mergeCells>
  <hyperlinks>
    <hyperlink ref="B32" r:id="rId1" display="javascript: consultaProceso('22-11-13339830')"/>
    <hyperlink ref="B34" r:id="rId2" display="javascript: consultaProceso('22-12-13359114')"/>
    <hyperlink ref="B36" r:id="rId3" display="javascript: consultaProceso('22-21-32824')"/>
    <hyperlink ref="B32:B33" r:id="rId4" display="MVF-SPIF-SAMC-021-2022"/>
    <hyperlink ref="B34:B35" r:id="rId5" display="PLA-CD-CP-OP-010-2022"/>
    <hyperlink ref="B36:B37" r:id="rId6" display="LP OP 004-2022"/>
  </hyperlinks>
  <printOptions/>
  <pageMargins left="0.7" right="0.7" top="0.75" bottom="0.75" header="0.3" footer="0.3"/>
  <pageSetup horizontalDpi="600" verticalDpi="600"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2022-11-01T23:09:48Z</dcterms:modified>
  <cp:category/>
  <cp:version/>
  <cp:contentType/>
  <cp:contentStatus/>
</cp:coreProperties>
</file>